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05" windowWidth="20115" windowHeight="7935"/>
  </bookViews>
  <sheets>
    <sheet name="Summary" sheetId="1" r:id="rId1"/>
    <sheet name="Projects - Procedure 1" sheetId="2" r:id="rId2"/>
    <sheet name="Priority - Procedure 4" sheetId="3" r:id="rId3"/>
  </sheets>
  <calcPr calcId="144525"/>
</workbook>
</file>

<file path=xl/calcChain.xml><?xml version="1.0" encoding="utf-8"?>
<calcChain xmlns="http://schemas.openxmlformats.org/spreadsheetml/2006/main">
  <c r="O4" i="3" l="1"/>
  <c r="O5" i="3" s="1"/>
  <c r="O6" i="3" s="1"/>
  <c r="O7" i="3" s="1"/>
  <c r="O8" i="3" s="1"/>
  <c r="O9" i="3" s="1"/>
  <c r="O10" i="3" s="1"/>
  <c r="O11" i="3" s="1"/>
  <c r="M5" i="3"/>
  <c r="M6" i="3" s="1"/>
  <c r="M7" i="3" s="1"/>
  <c r="M8" i="3" s="1"/>
  <c r="M9" i="3" s="1"/>
  <c r="M10" i="3" s="1"/>
  <c r="M11" i="3" s="1"/>
  <c r="G13" i="1"/>
  <c r="B9" i="1"/>
  <c r="L16" i="3"/>
  <c r="L30" i="3"/>
  <c r="L22" i="3"/>
  <c r="L23" i="3"/>
  <c r="L24" i="3"/>
  <c r="L28" i="3"/>
  <c r="J35" i="2" l="1"/>
  <c r="C8" i="1" s="1"/>
  <c r="J29" i="2"/>
  <c r="C7" i="1" s="1"/>
  <c r="J24" i="2"/>
  <c r="C6" i="1" s="1"/>
  <c r="J15" i="2"/>
  <c r="C5" i="1" s="1"/>
  <c r="J6" i="2"/>
  <c r="C4" i="1" s="1"/>
  <c r="L26" i="3"/>
  <c r="L18" i="3"/>
  <c r="L17" i="3"/>
  <c r="L19" i="3"/>
  <c r="L14" i="3"/>
  <c r="L13" i="3"/>
  <c r="L20" i="3"/>
  <c r="L21" i="3"/>
  <c r="L8" i="3"/>
  <c r="L29" i="3"/>
  <c r="L9" i="3"/>
  <c r="L7" i="3"/>
  <c r="L25" i="3"/>
  <c r="L6" i="3"/>
  <c r="L12" i="3"/>
  <c r="L5" i="3"/>
  <c r="L10" i="3"/>
  <c r="L4" i="3"/>
  <c r="L27" i="3"/>
  <c r="L15" i="3"/>
  <c r="L11" i="3"/>
  <c r="H13" i="1"/>
  <c r="I11" i="1" l="1"/>
  <c r="I7" i="1"/>
  <c r="I9" i="1"/>
  <c r="I4" i="1"/>
  <c r="I10" i="1"/>
  <c r="I6" i="1"/>
  <c r="I5" i="1"/>
  <c r="I12" i="1"/>
  <c r="I8" i="1"/>
  <c r="J37" i="2"/>
  <c r="C9" i="1"/>
  <c r="D4" i="1" s="1"/>
  <c r="M12" i="3"/>
  <c r="M13" i="3" s="1"/>
  <c r="M14" i="3" s="1"/>
  <c r="M15" i="3" s="1"/>
  <c r="M16" i="3" s="1"/>
  <c r="M17" i="3" s="1"/>
  <c r="M18" i="3" s="1"/>
  <c r="M19" i="3" s="1"/>
  <c r="M20" i="3" s="1"/>
  <c r="M21" i="3" s="1"/>
  <c r="M22" i="3" s="1"/>
  <c r="M23" i="3" s="1"/>
  <c r="M24" i="3" s="1"/>
  <c r="M25" i="3" s="1"/>
  <c r="M26" i="3" s="1"/>
  <c r="M27" i="3" s="1"/>
  <c r="M28" i="3" s="1"/>
  <c r="M29" i="3" s="1"/>
  <c r="M30" i="3" s="1"/>
  <c r="O12" i="3"/>
  <c r="O13" i="3"/>
  <c r="O14" i="3" s="1"/>
  <c r="O15" i="3" s="1"/>
  <c r="O16" i="3" s="1"/>
  <c r="O17" i="3" s="1"/>
  <c r="O18" i="3" s="1"/>
  <c r="O19" i="3" s="1"/>
  <c r="O20" i="3" s="1"/>
  <c r="O21" i="3" s="1"/>
  <c r="O22" i="3" s="1"/>
  <c r="O23" i="3" s="1"/>
  <c r="O24" i="3" s="1"/>
  <c r="O25" i="3" s="1"/>
  <c r="O26" i="3" s="1"/>
  <c r="O27" i="3" s="1"/>
  <c r="O28" i="3" s="1"/>
  <c r="O29" i="3" s="1"/>
  <c r="O30" i="3" s="1"/>
  <c r="I13" i="1" l="1"/>
  <c r="D5" i="1"/>
  <c r="D8" i="1"/>
  <c r="D6" i="1"/>
  <c r="D7" i="1"/>
  <c r="D9" i="1" l="1"/>
</calcChain>
</file>

<file path=xl/sharedStrings.xml><?xml version="1.0" encoding="utf-8"?>
<sst xmlns="http://schemas.openxmlformats.org/spreadsheetml/2006/main" count="294" uniqueCount="184">
  <si>
    <t>CB Phase</t>
  </si>
  <si>
    <t>Amount (Euros)</t>
  </si>
  <si>
    <t>Extra</t>
  </si>
  <si>
    <t>Total</t>
  </si>
  <si>
    <t>RHC</t>
  </si>
  <si>
    <t>MBSHC</t>
  </si>
  <si>
    <t>EAtHC</t>
  </si>
  <si>
    <t>SWPHC</t>
  </si>
  <si>
    <t>MACHC</t>
  </si>
  <si>
    <t>SAIHC</t>
  </si>
  <si>
    <t>NIOHC</t>
  </si>
  <si>
    <t>RSAHC</t>
  </si>
  <si>
    <t>SWAtHC</t>
  </si>
  <si>
    <t xml:space="preserve">Year of Execution </t>
  </si>
  <si>
    <t xml:space="preserve">Country/ Countries  involved </t>
  </si>
  <si>
    <t xml:space="preserve">Priority/
Status 
 </t>
  </si>
  <si>
    <t>Project Name (Reference)</t>
  </si>
  <si>
    <t xml:space="preserve">Project Objective </t>
  </si>
  <si>
    <t xml:space="preserve">Benefits </t>
  </si>
  <si>
    <t xml:space="preserve">Assistance required </t>
  </si>
  <si>
    <t>Cost (Euro)</t>
  </si>
  <si>
    <t>Allocation and Priority (to be filled by CBC)</t>
  </si>
  <si>
    <t xml:space="preserve">Contact Person </t>
  </si>
  <si>
    <t>Bahamas, Belize, Costa Rica, Dominica, Dominican Republic, El Salvador, Grenada, Guyana, Haiti, Honduras, Nicaragua, Panama, St Kitts &amp; Nevis, St Lucia, St Vincent &amp; the Grenadines</t>
  </si>
  <si>
    <t>Seminar on Raising Awareness of Hydrography (for MACHC Associate and Non Members)</t>
  </si>
  <si>
    <t>To ensure that countries in the MACHC region are made aware that the provision of hydrographic services is an international obligation under treaty law affecting all Member States (MS) of the IMO and also provides significant national infrastructure and long-term economic benefits.  The Seminar is configured to assist countries on how they take the necessary steps to meet their obligation noting that most MACHC countries are IMO MS but not IHO MS</t>
  </si>
  <si>
    <t>Participants will gain a better understanding of the regulatory framework which supports hydrography and how this can benefit a coastal state (Blue Economy etc)</t>
  </si>
  <si>
    <t>The contribution from the CBSC fund will cover travel and subsistence for one representative from each of the 15 countries involved.  The representatives will be expected to stay on for the 16th MACHC meeting and be active participants</t>
  </si>
  <si>
    <t>Jeff Bryant (MACHC CB Coordinator)</t>
  </si>
  <si>
    <t>Montenegro</t>
  </si>
  <si>
    <t>Technical visit</t>
  </si>
  <si>
    <t>Advise on a way forward</t>
  </si>
  <si>
    <t>Promote in Montenegro hydrographic services to meet national and international obligations</t>
  </si>
  <si>
    <t xml:space="preserve">LCDR.Bülent GÜRSES, ONHO, bgurses@shodb.gov.tr
+90 216 322 25 80 (3600)
</t>
  </si>
  <si>
    <t>France</t>
  </si>
  <si>
    <t>Definition Study for Long Term CB Project</t>
  </si>
  <si>
    <t xml:space="preserve">Definition of a sub-regional specific long term CB project
</t>
  </si>
  <si>
    <t>Designing a sustainable and efficient sub-regional CB project</t>
  </si>
  <si>
    <t>Hiring a dedicated expert to achieve the study</t>
  </si>
  <si>
    <t>Eric Langlois</t>
  </si>
  <si>
    <t>Mexico (lead) El Salvador, Honduras, Nicaragua, Costa Rica and Dominican Republic</t>
  </si>
  <si>
    <t>Phase 1 Skills Course (for Spanish speakers)</t>
  </si>
  <si>
    <t>The aim is to provide delegates with the skills and knowledge to assess and promulgate navigationally significant information to the wider maritime community</t>
  </si>
  <si>
    <t>To establish a core group of trained persons to deal with MSI</t>
  </si>
  <si>
    <t>Flights for up to 8 students</t>
  </si>
  <si>
    <t xml:space="preserve">Jeff Bryant
(MACHC CB Coordinator)
</t>
  </si>
  <si>
    <t>Egypt, Lebanon, Libya, Montenegro and Morocco</t>
  </si>
  <si>
    <t>Workshop on MSI</t>
  </si>
  <si>
    <t>Increase the flow of MSI to the NAVAREA Coordinators for promulgation and emphasize the importance of establishing expertise in the countries to fulfill the role of National Coordinators.</t>
  </si>
  <si>
    <r>
      <t xml:space="preserve">Increased </t>
    </r>
    <r>
      <rPr>
        <sz val="10"/>
        <color theme="1"/>
        <rFont val="Calibri"/>
        <family val="2"/>
        <scheme val="minor"/>
      </rPr>
      <t>awareness and knowledge of the MSI</t>
    </r>
    <r>
      <rPr>
        <sz val="10"/>
        <color rgb="FF000000"/>
        <rFont val="Calibri"/>
        <family val="2"/>
        <scheme val="minor"/>
      </rPr>
      <t xml:space="preserve"> and e</t>
    </r>
    <r>
      <rPr>
        <sz val="10"/>
        <color theme="1"/>
        <rFont val="Calibri"/>
        <family val="2"/>
        <scheme val="minor"/>
      </rPr>
      <t>nhanced</t>
    </r>
    <r>
      <rPr>
        <sz val="10"/>
        <color rgb="FF000000"/>
        <rFont val="Calibri"/>
        <family val="2"/>
        <scheme val="minor"/>
      </rPr>
      <t xml:space="preserve"> standardization of provision of MSI.</t>
    </r>
  </si>
  <si>
    <t>Vanuatu, NZ, PNG</t>
  </si>
  <si>
    <t>Vanuatu National Hydrographic Authority</t>
  </si>
  <si>
    <t>To ensure SOLAS obligations are met.</t>
  </si>
  <si>
    <t>Improved Maritime Safety and charting in the region</t>
  </si>
  <si>
    <t>Advice and assistance to fully implement IHO recommendations.</t>
  </si>
  <si>
    <t>Mr Adam Greenland (Hydrographer of NZ)</t>
  </si>
  <si>
    <t>Kiribati, UK</t>
  </si>
  <si>
    <t>Kiribati National Hydrographic Authority</t>
  </si>
  <si>
    <t>Advice and assistance to implement the recommended measures contained in the IHO report Feb 2012</t>
  </si>
  <si>
    <t xml:space="preserve">Mr Jeff Bryant
(UKHO)
</t>
  </si>
  <si>
    <t>Angola, Kenya, Madagascar, Malawi, Mauritius, Mozambique, Namibia, Seychelles, Tanzania, Comoros, RSA</t>
  </si>
  <si>
    <t>Phase 1 Skills Course</t>
  </si>
  <si>
    <t>Fund Travel &amp; subsistence for up to 10 students, together with one instructor from the UKHO (no fee for trainers time)</t>
  </si>
  <si>
    <t xml:space="preserve">Jeff Bryant
(SAIHC CB Coordinator)
</t>
  </si>
  <si>
    <t>Project Name</t>
  </si>
  <si>
    <t>TOTAL</t>
  </si>
  <si>
    <t>Technical Visit to Montenegro</t>
  </si>
  <si>
    <t xml:space="preserve">Workshop on MSI </t>
  </si>
  <si>
    <t xml:space="preserve">Workshop on Multi-beam Echosounder and Side Scan Sonar Systems </t>
  </si>
  <si>
    <t>EAHC</t>
  </si>
  <si>
    <t>MSDI and Database Management</t>
  </si>
  <si>
    <t xml:space="preserve">Satellite Derived Bathymetry </t>
  </si>
  <si>
    <t xml:space="preserve">Seabed Classification and Multibeam Survey </t>
  </si>
  <si>
    <t xml:space="preserve">Seminar on S-100 </t>
  </si>
  <si>
    <t xml:space="preserve">Tsunami Inundation Mapping Workshop </t>
  </si>
  <si>
    <t xml:space="preserve">Technical Visit to Cambodia </t>
  </si>
  <si>
    <t xml:space="preserve">Technical Workshop on Hydrography and Hydrographic Governance </t>
  </si>
  <si>
    <t>Tides &amp; Water Levels Technical Workshop</t>
  </si>
  <si>
    <t>Phase 1 Skills Course for Spanish Speakers</t>
  </si>
  <si>
    <t>Seminar on Raising Awareness of Hydrography</t>
  </si>
  <si>
    <t>Phase 1 Skills Training Course</t>
  </si>
  <si>
    <t xml:space="preserve">ENC QA </t>
  </si>
  <si>
    <t xml:space="preserve">Introduction to MBES </t>
  </si>
  <si>
    <t xml:space="preserve">MBES Processing for Bangladesh </t>
  </si>
  <si>
    <t xml:space="preserve">MBES Processing for Sri Lanka </t>
  </si>
  <si>
    <t xml:space="preserve">MBES Processing </t>
  </si>
  <si>
    <t>MSDI Workshop</t>
  </si>
  <si>
    <t>EAHC Chair, 1 technical officer from EAHC Chair, EAHC Vice Chair, EAHC Charting and Hydrography Committee Chair</t>
  </si>
  <si>
    <t>Technical Visit to Cambodia</t>
  </si>
  <si>
    <t>To follow up with the progress of the country’s intention to be a member of the IHO and to assist and accelerate the process of accession.</t>
  </si>
  <si>
    <t>EAHC will be able to assess the progress of Cambodia’s status with regards to becoming a member of the IHO.</t>
  </si>
  <si>
    <t>CB Funds for accommodation costs and return flights</t>
  </si>
  <si>
    <t>Capt. Jacinto M. Cablayan, EAHC Chair</t>
  </si>
  <si>
    <t>Cook Islands, Fiji, French Polynesia, Kiribati, Nauru, New Caledonia, Niue, Palau, Papua New Guinea, Samoa, Solomon Islands, Tokelau, Tonga, Tuvalu, Vanuatu</t>
  </si>
  <si>
    <t>Technical Workshop on Hydrography and Hydrographic Governance (SWPHC2015_01)</t>
  </si>
  <si>
    <t xml:space="preserve">To provide a forum for senior managers of regional National Hydrographic Authorities to develop governance knowledge pertaining to hydrographic affairs. </t>
  </si>
  <si>
    <t>Increased efficiencies in developing hydrographic administrations and develop knowledge in related technical matters.</t>
  </si>
  <si>
    <t>Fund travel and Per Diem costs for 15 persons from region to attend the Workshop</t>
  </si>
  <si>
    <t xml:space="preserve">CDRE 
Brett BRACE, RAN  (Hydrographer of Australia)
</t>
  </si>
  <si>
    <t>Algeria, Croatia, Montenegro, Romania and Ukraine</t>
  </si>
  <si>
    <t>Workshop on Multi-beam Echosounder and Side Scan Sonar Systems</t>
  </si>
  <si>
    <r>
      <t xml:space="preserve">Improve the capacity of MBSHC countries to perform modern surveys with </t>
    </r>
    <r>
      <rPr>
        <sz val="10"/>
        <color rgb="FF000000"/>
        <rFont val="Calibri"/>
        <family val="2"/>
        <scheme val="minor"/>
      </rPr>
      <t xml:space="preserve">the most recent techniques </t>
    </r>
    <r>
      <rPr>
        <sz val="10"/>
        <color theme="1"/>
        <rFont val="Calibri"/>
        <family val="2"/>
        <scheme val="minor"/>
      </rPr>
      <t>(</t>
    </r>
    <r>
      <rPr>
        <sz val="10"/>
        <color rgb="FF000000"/>
        <rFont val="Calibri"/>
        <family val="2"/>
        <scheme val="minor"/>
      </rPr>
      <t>MB Echosounder and Side Scan Sonar</t>
    </r>
    <r>
      <rPr>
        <sz val="10"/>
        <color theme="1"/>
        <rFont val="Calibri"/>
        <family val="2"/>
        <scheme val="minor"/>
      </rPr>
      <t>).</t>
    </r>
  </si>
  <si>
    <t>Promote modern hydrographic surveys to meet national and international obligations.</t>
  </si>
  <si>
    <t>Seabed Classification and Multibeam Survey</t>
  </si>
  <si>
    <t>EAHC Members</t>
  </si>
  <si>
    <t>To improve the MS capability in the identification and classification of seabed characteristic</t>
  </si>
  <si>
    <t xml:space="preserve">MS will be able to enhance their capability of the identification and classification of seabed characteristics. </t>
  </si>
  <si>
    <t>CB Funds for course fees, accommodation costs and return flights</t>
  </si>
  <si>
    <t>Satellite Derived Bathymetry (5 days)</t>
  </si>
  <si>
    <t>To introduce the MS to this technology that could be used to acquire bathymetric data in a faster way.</t>
  </si>
  <si>
    <t>MS will be aware of the SDB technology which they could apply to their charting operations.</t>
  </si>
  <si>
    <t>To enhance knowledge and also aid exchange of information and ideas about challenges faced by hydrographic surveyors in the SW Pacific in relation to tides.</t>
  </si>
  <si>
    <t>Improved understanding and collaboration on tidal knowledge in the region.</t>
  </si>
  <si>
    <t>Fund travel and Per Diem costs for 12 persons from region to attend the Workshop</t>
  </si>
  <si>
    <t>NIOHC Member States</t>
  </si>
  <si>
    <t>Introduction to MBES use</t>
  </si>
  <si>
    <t>To deliver an interactive one week introduction to all aspects of MBES operation from data collection to post processing</t>
  </si>
  <si>
    <t xml:space="preserve">This training opportunity will give the participants a valuable introduction to MBES use through a mixture of classroom and practical field work  </t>
  </si>
  <si>
    <t>Fund Travel &amp; subsistence for up to 10 students</t>
  </si>
  <si>
    <t xml:space="preserve">Jeff Bryant
(NIOHC CB Coordinator)
</t>
  </si>
  <si>
    <t>Sri Lanka</t>
  </si>
  <si>
    <t>MBES Processing (5 days)</t>
  </si>
  <si>
    <t>To deliver an interactive one week specialist training course in MBES Processing utilizing the software that they own.</t>
  </si>
  <si>
    <t xml:space="preserve">Better and more efficient post processing of survey data will mean better and safer charts  </t>
  </si>
  <si>
    <t>Fund Travel &amp; subsistence  for x1CARIS trainer</t>
  </si>
  <si>
    <t>Bangladesh</t>
  </si>
  <si>
    <t>RSAHC Member States</t>
  </si>
  <si>
    <t>To train a group of hydrographic surveyors the techniques required to post process MBES data</t>
  </si>
  <si>
    <t xml:space="preserve">Improved knowledge of the processing element of MBES data and greater confidence in its use  </t>
  </si>
  <si>
    <t>Fund Travel &amp; subsistence for up to 8 students, together with x1 UKHO trainer</t>
  </si>
  <si>
    <t xml:space="preserve">Jeff Bryant
(RSAHC
CB Coordinator)
</t>
  </si>
  <si>
    <t>Seminar on S-100</t>
  </si>
  <si>
    <t xml:space="preserve">To enable the MS to better understand the S-100 and address issues that they encounter in its implementation </t>
  </si>
  <si>
    <t>2014-2017</t>
  </si>
  <si>
    <t>Haiti</t>
  </si>
  <si>
    <t>Haiti Nautical Charting Project</t>
  </si>
  <si>
    <t>Create seminal capacity for SHOH in charting</t>
  </si>
  <si>
    <t>Haiti: Introduction to Paper and Electronic Nautical Chart Production</t>
  </si>
  <si>
    <t>Instructors, equipment and Software</t>
  </si>
  <si>
    <t>Paul Cooper</t>
  </si>
  <si>
    <t>ENC QA (5 days)</t>
  </si>
  <si>
    <t>To train a group of professionals to verify and validate S-57 data</t>
  </si>
  <si>
    <t xml:space="preserve">Improved knowledge of V &amp; V and greater confidence in ENC QA  </t>
  </si>
  <si>
    <t>Argentina
Brazil
Obs.: Other
four
Latin
American
countries
could be
invited.</t>
  </si>
  <si>
    <t>High</t>
  </si>
  <si>
    <t>S-100 –
IHO
Universal
Hydrographic
Data
Model
WORK
SHOP</t>
  </si>
  <si>
    <t>To increase
the
CHAtSO
members
capacity to
use S-100.</t>
  </si>
  <si>
    <t>More qualified
hydrographers
would benefit
the final quality
of their Paper
Charts.
The main purpose
is to improve
capacity
on creatind
Metadata, data
exchange.</t>
  </si>
  <si>
    <t>(DHN)</t>
  </si>
  <si>
    <t>Marine Spatial Data Infrastructure and Database Management</t>
  </si>
  <si>
    <t>To improve the MS capabilities in properly managing the huge volume of data that they acquire and properly document the details that describe these data</t>
  </si>
  <si>
    <t>MS will be able to properly manage their bathymetric database</t>
  </si>
  <si>
    <t>CB funds for course fees, accommodation costs and return flights</t>
  </si>
  <si>
    <t>Tsunami Inundation Mapping Workshop (5 days)</t>
  </si>
  <si>
    <t>To enhance the MS’ disaster preparedness and to better understand the possible effects of tsunamis.</t>
  </si>
  <si>
    <t xml:space="preserve">MS will gain the capacity to improve their disaster preparedness and response mechanisms </t>
  </si>
  <si>
    <t>MACHC Member States</t>
  </si>
  <si>
    <t>Technical aspects of Maritime boundaries, and baselines  (5 days)</t>
  </si>
  <si>
    <t xml:space="preserve">To teach participants the basic technical principles applicable to maritime boundary delimitation. </t>
  </si>
  <si>
    <t>Increased understanding of the importance of technical aspects in the delimitation process, the legal principles behind boundary delimitation, and to give students the ability to play their role in a boundary team alongside lawyers, politicians and other experts.</t>
  </si>
  <si>
    <t>Fund travel&amp; subsistence for up to 12 students, together with accomodation-only for x2 UKHO trainers (UKHO will cover the costs of international flights and trainer fees)</t>
  </si>
  <si>
    <t>SAIHC Member States</t>
  </si>
  <si>
    <t xml:space="preserve">Fund Travel &amp; subsistence for up to 10 students, together with accommodati-on only for x2 UKHO  trainers
(UKHO will cover the costs of international flights and trainer fees)
</t>
  </si>
  <si>
    <t>Argentina
Uruguay
As well as
SEpHC,
and
MACHC.
Obs.: Other
four Latin
American
countries
could be invited.</t>
  </si>
  <si>
    <t>MSDI WORKSHOP</t>
  </si>
  <si>
    <t>To increase
the SWAtHC
members capacity
on
MSDI according
to
the new avaiable
technologies</t>
  </si>
  <si>
    <t>More qualified
hydrographers
would benefit improving
the
MSDI concenciosness
in therir
MS. The main
purpose is to meet
the spatial databases
basic needs
in order to provide
a Regional
MSDI</t>
  </si>
  <si>
    <t>18 000 Euros
from
CBC</t>
  </si>
  <si>
    <t>CAP. Nickolás
Roscher(DHN)</t>
  </si>
  <si>
    <t>Total Amount Phase 0</t>
  </si>
  <si>
    <t>Total Amount Phase 1</t>
  </si>
  <si>
    <t xml:space="preserve">Total Amount Phase 2 </t>
  </si>
  <si>
    <t>Total Amount Phase 3</t>
  </si>
  <si>
    <t>Total Amount "Extra"</t>
  </si>
  <si>
    <t>GRAND TOTAL</t>
  </si>
  <si>
    <t>Number of projects submitted</t>
  </si>
  <si>
    <t>INTERNATIONAL HYDROGRAPHIC ORGANIZATION
CAPACITY BUILDING SUB-COMMITTEE
DRAFT MANAGEMENT PLAN 2015</t>
  </si>
  <si>
    <t xml:space="preserve">RHC </t>
  </si>
  <si>
    <t>Priority</t>
  </si>
  <si>
    <t>Technical aspects of Maritime boundaries, baselines and the extended c. shelf</t>
  </si>
  <si>
    <t>Resources</t>
  </si>
  <si>
    <t>Sum</t>
  </si>
  <si>
    <t>MS will be able to address issues that they will encounter in the implemen-tation of S-100</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</si>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</sst>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0.0"/>
    <numFmt numFmtId="166" formatCode="#,##0.0"/>
  </numFmts>
  <fonts count="9" x14ac:knownFonts="1">
    <font>
      <sz val="11"/>
      <color theme="1"/>
      <name val="Calibri"/>
      <family val="2"/>
      <scheme val="minor"/>
    </font>
    <font>
      <b/>
      <sz val="11"/>
      <color theme="1"/>
      <name val="Calibri"/>
      <family val="2"/>
      <scheme val="minor"/>
    </font>
    <font>
      <sz val="11"/>
      <color rgb="FF000000"/>
      <name val="Calibri"/>
      <family val="2"/>
      <scheme val="minor"/>
    </font>
    <font>
      <sz val="10"/>
      <color theme="1"/>
      <name val="Calibri"/>
      <family val="2"/>
      <scheme val="minor"/>
    </font>
    <font>
      <sz val="10"/>
      <name val="Calibri"/>
      <family val="2"/>
      <scheme val="minor"/>
    </font>
    <font>
      <sz val="10"/>
      <color rgb="FF000000"/>
      <name val="Calibri"/>
      <family val="2"/>
      <scheme val="minor"/>
    </font>
    <font>
      <b/>
      <sz val="10"/>
      <color theme="1"/>
      <name val="Calibri"/>
      <family val="2"/>
      <scheme val="minor"/>
    </font>
    <font>
      <b/>
      <sz val="10"/>
      <name val="Calibri"/>
      <family val="2"/>
      <scheme val="minor"/>
    </font>
    <font>
      <b/>
      <sz val="10"/>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auto="1"/>
      </left>
      <right/>
      <top style="medium">
        <color auto="1"/>
      </top>
      <bottom style="medium">
        <color auto="1"/>
      </bottom>
      <diagonal/>
    </border>
  </borders>
  <cellStyleXfs count="1">
    <xf numFmtId="0" fontId="0" fillId="0" borderId="0"/>
  </cellStyleXfs>
  <cellXfs count="102">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xf numFmtId="0" fontId="3" fillId="0" borderId="5" xfId="0" applyFont="1" applyBorder="1" applyAlignment="1">
      <alignment horizontal="left" vertical="top" wrapText="1"/>
    </xf>
    <xf numFmtId="0" fontId="3" fillId="0" borderId="6" xfId="0" applyFont="1" applyBorder="1" applyAlignment="1">
      <alignment horizontal="left" vertical="top"/>
    </xf>
    <xf numFmtId="0" fontId="3" fillId="0" borderId="6" xfId="0" applyFont="1" applyBorder="1" applyAlignment="1">
      <alignment horizontal="left" vertical="top" wrapText="1"/>
    </xf>
    <xf numFmtId="0" fontId="3" fillId="0" borderId="1" xfId="0" applyFont="1" applyBorder="1" applyAlignment="1">
      <alignment horizontal="left" vertical="top" wrapText="1"/>
    </xf>
    <xf numFmtId="0" fontId="3" fillId="0" borderId="7" xfId="0" applyFont="1" applyBorder="1" applyAlignment="1">
      <alignment horizontal="left" vertical="top"/>
    </xf>
    <xf numFmtId="0" fontId="3" fillId="0" borderId="7" xfId="0" applyFont="1" applyBorder="1" applyAlignment="1">
      <alignment horizontal="left" vertical="top" wrapText="1"/>
    </xf>
    <xf numFmtId="0" fontId="5" fillId="0" borderId="6" xfId="0" applyFont="1" applyBorder="1" applyAlignment="1">
      <alignment horizontal="left" vertical="top" wrapText="1"/>
    </xf>
    <xf numFmtId="0" fontId="1" fillId="0" borderId="0" xfId="0" applyFont="1"/>
    <xf numFmtId="0" fontId="1" fillId="0" borderId="0" xfId="0" applyFont="1" applyAlignment="1">
      <alignment horizontal="right"/>
    </xf>
    <xf numFmtId="0" fontId="0" fillId="0" borderId="0" xfId="0" applyFont="1"/>
    <xf numFmtId="0" fontId="1" fillId="0" borderId="8" xfId="0" applyFont="1" applyBorder="1" applyAlignment="1">
      <alignment horizontal="left"/>
    </xf>
    <xf numFmtId="0" fontId="1" fillId="0" borderId="3" xfId="0" applyFont="1" applyBorder="1" applyAlignment="1">
      <alignment horizontal="left"/>
    </xf>
    <xf numFmtId="0" fontId="1" fillId="0" borderId="10" xfId="0" applyFont="1" applyBorder="1" applyAlignment="1">
      <alignment horizontal="center"/>
    </xf>
    <xf numFmtId="0" fontId="1" fillId="0" borderId="3" xfId="0" applyFont="1" applyBorder="1"/>
    <xf numFmtId="0" fontId="1" fillId="0" borderId="1" xfId="0" applyFont="1" applyBorder="1"/>
    <xf numFmtId="0" fontId="6" fillId="0" borderId="6" xfId="0" applyFont="1" applyBorder="1" applyAlignment="1">
      <alignment horizontal="center" vertical="top"/>
    </xf>
    <xf numFmtId="0" fontId="6" fillId="0" borderId="6" xfId="0" applyFont="1" applyFill="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1" xfId="0" applyFont="1" applyBorder="1" applyAlignment="1">
      <alignment horizontal="center" vertical="top"/>
    </xf>
    <xf numFmtId="0" fontId="3" fillId="0" borderId="6" xfId="0" applyFont="1" applyBorder="1" applyAlignment="1">
      <alignment horizontal="center" vertical="top" wrapText="1"/>
    </xf>
    <xf numFmtId="0" fontId="3" fillId="2" borderId="6" xfId="0" applyFont="1" applyFill="1" applyBorder="1" applyAlignment="1">
      <alignment horizontal="center" vertical="top"/>
    </xf>
    <xf numFmtId="0" fontId="5" fillId="0" borderId="6" xfId="0" applyFont="1" applyBorder="1" applyAlignment="1">
      <alignment horizontal="center" vertical="top"/>
    </xf>
    <xf numFmtId="3" fontId="3" fillId="0" borderId="6" xfId="0" applyNumberFormat="1" applyFont="1" applyBorder="1" applyAlignment="1">
      <alignment horizontal="center" vertical="top" wrapText="1"/>
    </xf>
    <xf numFmtId="0" fontId="6" fillId="0" borderId="4" xfId="0" applyFont="1" applyBorder="1" applyAlignment="1">
      <alignment horizontal="left" vertical="top"/>
    </xf>
    <xf numFmtId="3" fontId="6" fillId="0" borderId="4" xfId="0" applyNumberFormat="1" applyFont="1" applyBorder="1" applyAlignment="1">
      <alignment horizontal="center" vertical="top"/>
    </xf>
    <xf numFmtId="0" fontId="0" fillId="0" borderId="1" xfId="0" applyFont="1" applyBorder="1"/>
    <xf numFmtId="0" fontId="0" fillId="0" borderId="1" xfId="0" applyFont="1" applyFill="1" applyBorder="1"/>
    <xf numFmtId="0" fontId="3" fillId="3" borderId="11" xfId="0" applyFont="1" applyFill="1" applyBorder="1" applyAlignment="1">
      <alignment horizontal="left" vertical="top"/>
    </xf>
    <xf numFmtId="0" fontId="6" fillId="3" borderId="12" xfId="0" applyFont="1" applyFill="1" applyBorder="1" applyAlignment="1">
      <alignment horizontal="center" vertical="top"/>
    </xf>
    <xf numFmtId="0" fontId="3" fillId="3" borderId="12" xfId="0" applyFont="1" applyFill="1" applyBorder="1" applyAlignment="1">
      <alignment horizontal="center" vertical="top"/>
    </xf>
    <xf numFmtId="0" fontId="3" fillId="3" borderId="12" xfId="0" applyFont="1" applyFill="1" applyBorder="1" applyAlignment="1">
      <alignment horizontal="left" vertical="top" wrapText="1"/>
    </xf>
    <xf numFmtId="0" fontId="3" fillId="3" borderId="12" xfId="0" applyFont="1" applyFill="1" applyBorder="1" applyAlignment="1">
      <alignment horizontal="center" vertical="top" wrapText="1"/>
    </xf>
    <xf numFmtId="0" fontId="6" fillId="3" borderId="13" xfId="0" applyFont="1" applyFill="1" applyBorder="1" applyAlignment="1">
      <alignment horizontal="left" vertical="top" wrapText="1"/>
    </xf>
    <xf numFmtId="3" fontId="6" fillId="3" borderId="11" xfId="0" applyNumberFormat="1"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6" xfId="0" applyFont="1" applyFill="1" applyBorder="1" applyAlignment="1">
      <alignment horizontal="left" vertical="top" wrapText="1"/>
    </xf>
    <xf numFmtId="0" fontId="3" fillId="3" borderId="6" xfId="0" applyFont="1" applyFill="1" applyBorder="1" applyAlignment="1">
      <alignment horizontal="center" vertical="top"/>
    </xf>
    <xf numFmtId="0" fontId="3" fillId="3" borderId="6" xfId="0" applyFont="1" applyFill="1" applyBorder="1" applyAlignment="1">
      <alignment horizontal="left" vertical="top"/>
    </xf>
    <xf numFmtId="0" fontId="6" fillId="3" borderId="13" xfId="0" applyFont="1" applyFill="1" applyBorder="1" applyAlignment="1">
      <alignment horizontal="right" vertical="top"/>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xf>
    <xf numFmtId="0" fontId="6" fillId="3" borderId="11" xfId="0" applyFont="1" applyFill="1" applyBorder="1" applyAlignment="1">
      <alignment horizontal="right" vertical="top"/>
    </xf>
    <xf numFmtId="0" fontId="6" fillId="3" borderId="12" xfId="0" applyFont="1" applyFill="1" applyBorder="1" applyAlignment="1">
      <alignment horizontal="right" vertical="top"/>
    </xf>
    <xf numFmtId="0" fontId="6" fillId="3" borderId="13" xfId="0" applyFont="1" applyFill="1" applyBorder="1" applyAlignment="1">
      <alignment horizontal="right" vertical="top"/>
    </xf>
    <xf numFmtId="0" fontId="2" fillId="0" borderId="1" xfId="0" applyFont="1" applyBorder="1" applyAlignment="1">
      <alignment wrapText="1"/>
    </xf>
    <xf numFmtId="0" fontId="0" fillId="0" borderId="1" xfId="0" applyFont="1" applyBorder="1" applyAlignment="1">
      <alignment wrapText="1"/>
    </xf>
    <xf numFmtId="0" fontId="0" fillId="0" borderId="1" xfId="0" applyFont="1" applyFill="1" applyBorder="1" applyAlignment="1">
      <alignment wrapText="1"/>
    </xf>
    <xf numFmtId="0" fontId="0" fillId="0" borderId="1" xfId="0" applyFill="1" applyBorder="1"/>
    <xf numFmtId="0" fontId="3" fillId="0" borderId="14" xfId="0" applyFont="1" applyBorder="1" applyAlignment="1">
      <alignment horizontal="left" vertical="top"/>
    </xf>
    <xf numFmtId="0" fontId="6" fillId="0" borderId="14" xfId="0" applyFont="1" applyBorder="1" applyAlignment="1">
      <alignment horizontal="center" vertical="top"/>
    </xf>
    <xf numFmtId="0" fontId="3" fillId="0" borderId="14" xfId="0" applyFont="1" applyBorder="1" applyAlignment="1">
      <alignment horizontal="center" vertical="top"/>
    </xf>
    <xf numFmtId="0" fontId="3" fillId="0" borderId="14" xfId="0" applyFont="1" applyBorder="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vertical="top"/>
    </xf>
    <xf numFmtId="0" fontId="3" fillId="0" borderId="0" xfId="0" applyFont="1"/>
    <xf numFmtId="0" fontId="3" fillId="0" borderId="0" xfId="0" applyFont="1" applyAlignment="1">
      <alignment horizontal="left" vertical="top"/>
    </xf>
    <xf numFmtId="0" fontId="6" fillId="0" borderId="0" xfId="0" applyFont="1" applyAlignment="1">
      <alignment horizontal="center" vertical="top"/>
    </xf>
    <xf numFmtId="0" fontId="3" fillId="0" borderId="0" xfId="0" applyFont="1" applyAlignment="1">
      <alignment horizontal="center" vertical="top"/>
    </xf>
    <xf numFmtId="0" fontId="3" fillId="3" borderId="12" xfId="0" applyFont="1" applyFill="1" applyBorder="1" applyAlignment="1">
      <alignment horizontal="left" vertical="top"/>
    </xf>
    <xf numFmtId="0" fontId="1" fillId="0" borderId="1" xfId="0" applyFont="1" applyBorder="1" applyAlignment="1">
      <alignment horizontal="center"/>
    </xf>
    <xf numFmtId="0" fontId="0" fillId="0" borderId="1" xfId="0" applyFont="1" applyBorder="1" applyAlignment="1">
      <alignment horizontal="center"/>
    </xf>
    <xf numFmtId="0" fontId="0" fillId="0" borderId="1" xfId="0" applyFont="1" applyFill="1" applyBorder="1" applyAlignment="1">
      <alignment horizontal="center"/>
    </xf>
    <xf numFmtId="0" fontId="1" fillId="0" borderId="1" xfId="0" applyFont="1" applyFill="1" applyBorder="1" applyAlignment="1">
      <alignment horizontal="center"/>
    </xf>
    <xf numFmtId="165" fontId="1" fillId="0" borderId="1" xfId="0" applyNumberFormat="1" applyFont="1" applyFill="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3" fontId="3" fillId="0" borderId="0" xfId="0" applyNumberFormat="1" applyFont="1" applyAlignment="1">
      <alignment horizontal="center" vertical="top"/>
    </xf>
    <xf numFmtId="3" fontId="8" fillId="0" borderId="1" xfId="0" applyNumberFormat="1" applyFont="1" applyBorder="1" applyAlignment="1">
      <alignment horizontal="center" vertical="center" wrapText="1"/>
    </xf>
    <xf numFmtId="3" fontId="3" fillId="0" borderId="14" xfId="0" applyNumberFormat="1" applyFont="1" applyBorder="1" applyAlignment="1">
      <alignment horizontal="center" vertical="top" wrapText="1"/>
    </xf>
    <xf numFmtId="3" fontId="3" fillId="0" borderId="1" xfId="0" applyNumberFormat="1" applyFont="1" applyBorder="1" applyAlignment="1">
      <alignment horizontal="center" vertical="top" wrapText="1"/>
    </xf>
    <xf numFmtId="3" fontId="4" fillId="0" borderId="6" xfId="0" applyNumberFormat="1" applyFont="1" applyBorder="1" applyAlignment="1">
      <alignment horizontal="center" vertical="top" wrapText="1"/>
    </xf>
    <xf numFmtId="3" fontId="5" fillId="0" borderId="6" xfId="0" applyNumberFormat="1" applyFont="1" applyBorder="1" applyAlignment="1">
      <alignment horizontal="center" vertical="top" wrapText="1"/>
    </xf>
    <xf numFmtId="3" fontId="7" fillId="3" borderId="6" xfId="0" applyNumberFormat="1" applyFont="1" applyFill="1" applyBorder="1" applyAlignment="1">
      <alignment horizontal="center" vertical="top" wrapText="1"/>
    </xf>
    <xf numFmtId="3" fontId="4" fillId="0" borderId="5" xfId="0" applyNumberFormat="1" applyFont="1" applyBorder="1" applyAlignment="1">
      <alignment horizontal="center" vertical="top" wrapText="1"/>
    </xf>
    <xf numFmtId="3" fontId="4" fillId="0" borderId="7" xfId="0" applyNumberFormat="1" applyFont="1" applyBorder="1" applyAlignment="1">
      <alignment horizontal="center" vertical="top" wrapText="1"/>
    </xf>
    <xf numFmtId="3" fontId="3" fillId="0" borderId="5" xfId="0" applyNumberFormat="1" applyFont="1" applyBorder="1" applyAlignment="1">
      <alignment horizontal="center" vertical="top" wrapText="1"/>
    </xf>
    <xf numFmtId="3" fontId="6" fillId="3" borderId="5" xfId="0" applyNumberFormat="1" applyFont="1" applyFill="1" applyBorder="1" applyAlignment="1">
      <alignment horizontal="center" vertical="top" wrapText="1"/>
    </xf>
    <xf numFmtId="3" fontId="6" fillId="3" borderId="6" xfId="0" applyNumberFormat="1" applyFont="1" applyFill="1" applyBorder="1" applyAlignment="1">
      <alignment horizontal="center" vertical="top"/>
    </xf>
    <xf numFmtId="3" fontId="0" fillId="0" borderId="0" xfId="0" applyNumberFormat="1"/>
    <xf numFmtId="3" fontId="1" fillId="0" borderId="1" xfId="0" applyNumberFormat="1" applyFont="1" applyFill="1" applyBorder="1" applyAlignment="1">
      <alignment horizontal="center"/>
    </xf>
    <xf numFmtId="3" fontId="0" fillId="0" borderId="1" xfId="0" applyNumberFormat="1" applyBorder="1"/>
    <xf numFmtId="0" fontId="1" fillId="0" borderId="9" xfId="0" applyFont="1" applyBorder="1" applyAlignment="1">
      <alignment horizontal="center" vertical="center" wrapText="1"/>
    </xf>
    <xf numFmtId="3" fontId="0" fillId="0" borderId="9" xfId="0" quotePrefix="1" applyNumberFormat="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1" fillId="0" borderId="15" xfId="0" applyFont="1" applyBorder="1" applyAlignment="1">
      <alignment horizontal="center"/>
    </xf>
    <xf numFmtId="0" fontId="1" fillId="0" borderId="9" xfId="0" applyFont="1" applyBorder="1" applyAlignment="1">
      <alignment horizontal="center" vertical="center"/>
    </xf>
    <xf numFmtId="165" fontId="0" fillId="0" borderId="1" xfId="0" applyNumberFormat="1" applyBorder="1" applyAlignment="1">
      <alignment horizontal="center"/>
    </xf>
    <xf numFmtId="165" fontId="1" fillId="0" borderId="4" xfId="0" applyNumberFormat="1" applyFont="1" applyBorder="1" applyAlignment="1">
      <alignment horizontal="center"/>
    </xf>
    <xf numFmtId="3" fontId="1" fillId="0" borderId="4" xfId="0" applyNumberFormat="1" applyFont="1" applyBorder="1" applyAlignment="1">
      <alignment horizontal="center"/>
    </xf>
    <xf numFmtId="166" fontId="0" fillId="0" borderId="1" xfId="0" quotePrefix="1" applyNumberFormat="1" applyBorder="1" applyAlignment="1">
      <alignment horizontal="center"/>
    </xf>
    <xf numFmtId="0" fontId="3" fillId="0" borderId="0" xfId="0" applyFont="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zoomScale="110" zoomScaleNormal="110" workbookViewId="0">
      <selection activeCell="I20" sqref="I20"/>
    </sheetView>
  </sheetViews>
  <sheetFormatPr defaultRowHeight="15" x14ac:dyDescent="0.25"/>
  <cols>
    <col min="2" max="2" width="13.7109375" customWidth="1"/>
    <col min="3" max="3" width="19.85546875" customWidth="1"/>
    <col min="4" max="4" width="13.7109375" customWidth="1"/>
    <col min="6" max="6" width="7.5703125" customWidth="1"/>
    <col min="7" max="7" width="13.140625" customWidth="1"/>
    <col min="8" max="8" width="14.7109375" customWidth="1"/>
    <col min="9" max="9" width="16" customWidth="1"/>
  </cols>
  <sheetData>
    <row r="1" spans="1:12" ht="44.25" customHeight="1" x14ac:dyDescent="0.25">
      <c r="A1" s="61" t="s">
        <v>176</v>
      </c>
      <c r="B1" s="61"/>
      <c r="C1" s="61"/>
      <c r="D1" s="61"/>
      <c r="E1" s="61"/>
      <c r="F1" s="61"/>
      <c r="G1" s="61"/>
      <c r="H1" s="61"/>
      <c r="I1" s="61"/>
      <c r="J1" s="101"/>
      <c r="K1" s="101"/>
      <c r="L1" s="101"/>
    </row>
    <row r="3" spans="1:12" ht="45" x14ac:dyDescent="0.25">
      <c r="A3" s="1" t="s">
        <v>0</v>
      </c>
      <c r="B3" s="2" t="s">
        <v>175</v>
      </c>
      <c r="C3" s="91" t="s">
        <v>1</v>
      </c>
      <c r="D3" s="2" t="s">
        <v>183</v>
      </c>
      <c r="F3" s="1" t="s">
        <v>4</v>
      </c>
      <c r="G3" s="2" t="s">
        <v>175</v>
      </c>
      <c r="H3" s="96" t="s">
        <v>1</v>
      </c>
      <c r="I3" s="2" t="s">
        <v>183</v>
      </c>
    </row>
    <row r="4" spans="1:12" x14ac:dyDescent="0.25">
      <c r="A4" s="44">
        <v>0</v>
      </c>
      <c r="B4" s="44">
        <v>2</v>
      </c>
      <c r="C4" s="92">
        <f>'Projects - Procedure 1'!J6</f>
        <v>10300</v>
      </c>
      <c r="D4" s="100">
        <f>100*C4/C9</f>
        <v>2.1775622296545922</v>
      </c>
      <c r="F4" s="44" t="s">
        <v>5</v>
      </c>
      <c r="G4" s="44">
        <v>3</v>
      </c>
      <c r="H4" s="93">
        <v>53560</v>
      </c>
      <c r="I4" s="97">
        <f>100*H4/H13</f>
        <v>11.323323594203879</v>
      </c>
    </row>
    <row r="5" spans="1:12" x14ac:dyDescent="0.25">
      <c r="A5" s="44">
        <v>1</v>
      </c>
      <c r="B5" s="44">
        <v>8</v>
      </c>
      <c r="C5" s="93">
        <f>'Projects - Procedure 1'!J15</f>
        <v>133160</v>
      </c>
      <c r="D5" s="100">
        <f>100*C5/C9</f>
        <v>28.151862767068494</v>
      </c>
      <c r="F5" s="44" t="s">
        <v>69</v>
      </c>
      <c r="G5" s="44">
        <v>6</v>
      </c>
      <c r="H5" s="93">
        <v>101200</v>
      </c>
      <c r="I5" s="97">
        <f>100*H5/H13</f>
        <v>21.395077440878129</v>
      </c>
    </row>
    <row r="6" spans="1:12" x14ac:dyDescent="0.25">
      <c r="A6" s="44">
        <v>2</v>
      </c>
      <c r="B6" s="44">
        <v>8</v>
      </c>
      <c r="C6" s="93">
        <f>'Projects - Procedure 1'!J24</f>
        <v>135803</v>
      </c>
      <c r="D6" s="100">
        <f>100*C6/C9</f>
        <v>28.710629463474035</v>
      </c>
      <c r="F6" s="44" t="s">
        <v>6</v>
      </c>
      <c r="G6" s="44">
        <v>1</v>
      </c>
      <c r="H6" s="93">
        <v>40000</v>
      </c>
      <c r="I6" s="97">
        <f>100*H6/H13</f>
        <v>8.4565523481731741</v>
      </c>
    </row>
    <row r="7" spans="1:12" x14ac:dyDescent="0.25">
      <c r="A7" s="44">
        <v>3</v>
      </c>
      <c r="B7" s="44">
        <v>4</v>
      </c>
      <c r="C7" s="93">
        <f>'Projects - Procedure 1'!J29</f>
        <v>96522</v>
      </c>
      <c r="D7" s="100">
        <f>100*C7/C9</f>
        <v>20.406083643759274</v>
      </c>
      <c r="F7" s="44" t="s">
        <v>7</v>
      </c>
      <c r="G7" s="44">
        <v>4</v>
      </c>
      <c r="H7" s="93">
        <v>53000</v>
      </c>
      <c r="I7" s="97">
        <f>100*H7/H13</f>
        <v>11.204931861329454</v>
      </c>
    </row>
    <row r="8" spans="1:12" ht="15.75" thickBot="1" x14ac:dyDescent="0.3">
      <c r="A8" s="45" t="s">
        <v>2</v>
      </c>
      <c r="B8" s="46">
        <v>5</v>
      </c>
      <c r="C8" s="94">
        <f>'Projects - Procedure 1'!J35</f>
        <v>97221</v>
      </c>
      <c r="D8" s="100">
        <f>100*C8/C9</f>
        <v>20.553861896043603</v>
      </c>
      <c r="F8" s="44" t="s">
        <v>8</v>
      </c>
      <c r="G8" s="44">
        <v>4</v>
      </c>
      <c r="H8" s="93">
        <v>101351</v>
      </c>
      <c r="I8" s="97">
        <f>100*H8/H13</f>
        <v>21.427000925992481</v>
      </c>
    </row>
    <row r="9" spans="1:12" ht="15.75" thickBot="1" x14ac:dyDescent="0.3">
      <c r="A9" s="47" t="s">
        <v>3</v>
      </c>
      <c r="B9" s="47">
        <f>SUM(B4:B8)</f>
        <v>27</v>
      </c>
      <c r="C9" s="95">
        <f>SUM(C4:C8)</f>
        <v>473006</v>
      </c>
      <c r="D9" s="99">
        <f>SUM(D4:D8)</f>
        <v>100</v>
      </c>
      <c r="F9" s="44" t="s">
        <v>9</v>
      </c>
      <c r="G9" s="44">
        <v>2</v>
      </c>
      <c r="H9" s="93">
        <v>34716</v>
      </c>
      <c r="I9" s="97">
        <f>100*H9/H13</f>
        <v>7.3394417829794971</v>
      </c>
    </row>
    <row r="10" spans="1:12" x14ac:dyDescent="0.25">
      <c r="F10" s="44" t="s">
        <v>10</v>
      </c>
      <c r="G10" s="44">
        <v>4</v>
      </c>
      <c r="H10" s="93">
        <v>45666</v>
      </c>
      <c r="I10" s="97">
        <f>100*H10/H13</f>
        <v>9.6544229882919037</v>
      </c>
    </row>
    <row r="11" spans="1:12" x14ac:dyDescent="0.25">
      <c r="F11" s="44" t="s">
        <v>11</v>
      </c>
      <c r="G11" s="44">
        <v>1</v>
      </c>
      <c r="H11" s="93">
        <v>20513</v>
      </c>
      <c r="I11" s="97">
        <f>100*H11/H13</f>
        <v>4.3367314579519078</v>
      </c>
    </row>
    <row r="12" spans="1:12" ht="15.75" thickBot="1" x14ac:dyDescent="0.3">
      <c r="F12" s="46" t="s">
        <v>12</v>
      </c>
      <c r="G12" s="46">
        <v>2</v>
      </c>
      <c r="H12" s="94">
        <v>23000</v>
      </c>
      <c r="I12" s="97">
        <f>100*H12/H13</f>
        <v>4.8625176001995749</v>
      </c>
    </row>
    <row r="13" spans="1:12" ht="15.75" thickBot="1" x14ac:dyDescent="0.3">
      <c r="F13" s="47" t="s">
        <v>3</v>
      </c>
      <c r="G13" s="47">
        <f>SUM(G4:G12)</f>
        <v>27</v>
      </c>
      <c r="H13" s="95">
        <f>SUM(H4:H12)</f>
        <v>473006</v>
      </c>
      <c r="I13" s="98">
        <f>SUM(I4:I12)</f>
        <v>100</v>
      </c>
    </row>
  </sheetData>
  <mergeCells count="1">
    <mergeCell ref="A1:I1"/>
  </mergeCells>
  <pageMargins left="0.25" right="0.25" top="0.75" bottom="0.75" header="0.3" footer="0.3"/>
  <pageSetup paperSize="9"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115" zoomScaleNormal="115" workbookViewId="0">
      <selection activeCell="O7" sqref="O7"/>
    </sheetView>
  </sheetViews>
  <sheetFormatPr defaultRowHeight="12.75" x14ac:dyDescent="0.2"/>
  <cols>
    <col min="1" max="1" width="7.140625" style="64" customWidth="1"/>
    <col min="2" max="2" width="3.5703125" style="65" customWidth="1"/>
    <col min="3" max="3" width="9.140625" style="66"/>
    <col min="4" max="4" width="10.7109375" style="64" customWidth="1"/>
    <col min="5" max="5" width="8.28515625" style="66" customWidth="1"/>
    <col min="6" max="6" width="12.140625" style="64" customWidth="1"/>
    <col min="7" max="7" width="20.42578125" style="64" customWidth="1"/>
    <col min="8" max="8" width="17.140625" style="64" customWidth="1"/>
    <col min="9" max="9" width="18.140625" style="64" customWidth="1"/>
    <col min="10" max="10" width="9" style="76" customWidth="1"/>
    <col min="11" max="11" width="9.42578125" style="66" customWidth="1"/>
    <col min="12" max="12" width="13.140625" style="64" customWidth="1"/>
    <col min="13" max="16384" width="9.140625" style="63"/>
  </cols>
  <sheetData>
    <row r="1" spans="1:12" ht="49.5" customHeight="1" x14ac:dyDescent="0.2">
      <c r="A1" s="61" t="s">
        <v>176</v>
      </c>
      <c r="B1" s="62"/>
      <c r="C1" s="62"/>
      <c r="D1" s="62"/>
      <c r="E1" s="62"/>
      <c r="F1" s="62"/>
      <c r="G1" s="62"/>
      <c r="H1" s="62"/>
      <c r="I1" s="62"/>
      <c r="J1" s="62"/>
      <c r="K1" s="62"/>
      <c r="L1" s="62"/>
    </row>
    <row r="2" spans="1:12" ht="18" customHeight="1" x14ac:dyDescent="0.2"/>
    <row r="3" spans="1:12" ht="76.5" x14ac:dyDescent="0.2">
      <c r="A3" s="59" t="s">
        <v>177</v>
      </c>
      <c r="B3" s="59" t="s">
        <v>0</v>
      </c>
      <c r="C3" s="59" t="s">
        <v>13</v>
      </c>
      <c r="D3" s="59" t="s">
        <v>14</v>
      </c>
      <c r="E3" s="59" t="s">
        <v>15</v>
      </c>
      <c r="F3" s="59" t="s">
        <v>16</v>
      </c>
      <c r="G3" s="59" t="s">
        <v>17</v>
      </c>
      <c r="H3" s="59" t="s">
        <v>18</v>
      </c>
      <c r="I3" s="59" t="s">
        <v>19</v>
      </c>
      <c r="J3" s="77" t="s">
        <v>20</v>
      </c>
      <c r="K3" s="60" t="s">
        <v>21</v>
      </c>
      <c r="L3" s="59" t="s">
        <v>22</v>
      </c>
    </row>
    <row r="4" spans="1:12" ht="92.25" customHeight="1" x14ac:dyDescent="0.2">
      <c r="A4" s="55" t="s">
        <v>5</v>
      </c>
      <c r="B4" s="56">
        <v>0</v>
      </c>
      <c r="C4" s="57">
        <v>2015</v>
      </c>
      <c r="D4" s="55" t="s">
        <v>29</v>
      </c>
      <c r="E4" s="57">
        <v>1</v>
      </c>
      <c r="F4" s="58" t="s">
        <v>30</v>
      </c>
      <c r="G4" s="58" t="s">
        <v>31</v>
      </c>
      <c r="H4" s="58" t="s">
        <v>32</v>
      </c>
      <c r="I4" s="55"/>
      <c r="J4" s="78">
        <v>5100</v>
      </c>
      <c r="K4" s="57"/>
      <c r="L4" s="58" t="s">
        <v>33</v>
      </c>
    </row>
    <row r="5" spans="1:12" ht="132.75" customHeight="1" x14ac:dyDescent="0.2">
      <c r="A5" s="5" t="s">
        <v>69</v>
      </c>
      <c r="B5" s="19">
        <v>0</v>
      </c>
      <c r="C5" s="21">
        <v>2015</v>
      </c>
      <c r="D5" s="6" t="s">
        <v>87</v>
      </c>
      <c r="E5" s="24">
        <v>6</v>
      </c>
      <c r="F5" s="6" t="s">
        <v>88</v>
      </c>
      <c r="G5" s="6" t="s">
        <v>89</v>
      </c>
      <c r="H5" s="6" t="s">
        <v>90</v>
      </c>
      <c r="I5" s="6" t="s">
        <v>91</v>
      </c>
      <c r="J5" s="27">
        <v>5200</v>
      </c>
      <c r="K5" s="24"/>
      <c r="L5" s="6" t="s">
        <v>92</v>
      </c>
    </row>
    <row r="6" spans="1:12" ht="13.5" customHeight="1" x14ac:dyDescent="0.2">
      <c r="A6" s="32"/>
      <c r="B6" s="33"/>
      <c r="C6" s="34"/>
      <c r="D6" s="35"/>
      <c r="E6" s="36"/>
      <c r="F6" s="35"/>
      <c r="G6" s="35"/>
      <c r="H6" s="35"/>
      <c r="I6" s="37" t="s">
        <v>169</v>
      </c>
      <c r="J6" s="38">
        <f>SUM(J4:J5)</f>
        <v>10300</v>
      </c>
      <c r="K6" s="39"/>
      <c r="L6" s="40"/>
    </row>
    <row r="7" spans="1:12" ht="132" customHeight="1" x14ac:dyDescent="0.2">
      <c r="A7" s="5" t="s">
        <v>5</v>
      </c>
      <c r="B7" s="19">
        <v>1</v>
      </c>
      <c r="C7" s="21">
        <v>2015</v>
      </c>
      <c r="D7" s="10" t="s">
        <v>46</v>
      </c>
      <c r="E7" s="21">
        <v>2</v>
      </c>
      <c r="F7" s="10" t="s">
        <v>47</v>
      </c>
      <c r="G7" s="10" t="s">
        <v>48</v>
      </c>
      <c r="H7" s="10" t="s">
        <v>49</v>
      </c>
      <c r="I7" s="5"/>
      <c r="J7" s="27">
        <v>21514</v>
      </c>
      <c r="K7" s="21"/>
      <c r="L7" s="6" t="s">
        <v>33</v>
      </c>
    </row>
    <row r="8" spans="1:12" ht="54" customHeight="1" x14ac:dyDescent="0.2">
      <c r="A8" s="8" t="s">
        <v>6</v>
      </c>
      <c r="B8" s="20">
        <v>1</v>
      </c>
      <c r="C8" s="23">
        <v>2015</v>
      </c>
      <c r="D8" s="7" t="s">
        <v>34</v>
      </c>
      <c r="E8" s="23"/>
      <c r="F8" s="7" t="s">
        <v>35</v>
      </c>
      <c r="G8" s="7" t="s">
        <v>36</v>
      </c>
      <c r="H8" s="7" t="s">
        <v>37</v>
      </c>
      <c r="I8" s="7" t="s">
        <v>38</v>
      </c>
      <c r="J8" s="79">
        <v>40000</v>
      </c>
      <c r="K8" s="23"/>
      <c r="L8" s="7" t="s">
        <v>39</v>
      </c>
    </row>
    <row r="9" spans="1:12" ht="211.5" customHeight="1" x14ac:dyDescent="0.2">
      <c r="A9" s="8" t="s">
        <v>7</v>
      </c>
      <c r="B9" s="20">
        <v>1</v>
      </c>
      <c r="C9" s="21">
        <v>2015</v>
      </c>
      <c r="D9" s="6" t="s">
        <v>93</v>
      </c>
      <c r="E9" s="21">
        <v>1</v>
      </c>
      <c r="F9" s="6" t="s">
        <v>94</v>
      </c>
      <c r="G9" s="6" t="s">
        <v>95</v>
      </c>
      <c r="H9" s="6" t="s">
        <v>96</v>
      </c>
      <c r="I9" s="10" t="s">
        <v>97</v>
      </c>
      <c r="J9" s="80">
        <v>21600</v>
      </c>
      <c r="K9" s="21"/>
      <c r="L9" s="6" t="s">
        <v>98</v>
      </c>
    </row>
    <row r="10" spans="1:12" ht="54.75" customHeight="1" x14ac:dyDescent="0.2">
      <c r="A10" s="8" t="s">
        <v>7</v>
      </c>
      <c r="B10" s="20">
        <v>1</v>
      </c>
      <c r="C10" s="21">
        <v>2015</v>
      </c>
      <c r="D10" s="6" t="s">
        <v>50</v>
      </c>
      <c r="E10" s="21">
        <v>2</v>
      </c>
      <c r="F10" s="6" t="s">
        <v>51</v>
      </c>
      <c r="G10" s="6" t="s">
        <v>52</v>
      </c>
      <c r="H10" s="6" t="s">
        <v>53</v>
      </c>
      <c r="I10" s="6" t="s">
        <v>54</v>
      </c>
      <c r="J10" s="81">
        <v>4000</v>
      </c>
      <c r="K10" s="21"/>
      <c r="L10" s="6" t="s">
        <v>55</v>
      </c>
    </row>
    <row r="11" spans="1:12" ht="69" customHeight="1" x14ac:dyDescent="0.2">
      <c r="A11" s="5" t="s">
        <v>7</v>
      </c>
      <c r="B11" s="20">
        <v>1</v>
      </c>
      <c r="C11" s="21">
        <v>2015</v>
      </c>
      <c r="D11" s="5" t="s">
        <v>56</v>
      </c>
      <c r="E11" s="21">
        <v>4</v>
      </c>
      <c r="F11" s="6" t="s">
        <v>57</v>
      </c>
      <c r="G11" s="6" t="s">
        <v>52</v>
      </c>
      <c r="H11" s="6" t="s">
        <v>53</v>
      </c>
      <c r="I11" s="6" t="s">
        <v>58</v>
      </c>
      <c r="J11" s="81">
        <v>5800</v>
      </c>
      <c r="K11" s="21"/>
      <c r="L11" s="6" t="s">
        <v>59</v>
      </c>
    </row>
    <row r="12" spans="1:12" ht="120" customHeight="1" x14ac:dyDescent="0.2">
      <c r="A12" s="8" t="s">
        <v>8</v>
      </c>
      <c r="B12" s="20">
        <v>1</v>
      </c>
      <c r="C12" s="21">
        <v>2015</v>
      </c>
      <c r="D12" s="6" t="s">
        <v>40</v>
      </c>
      <c r="E12" s="21">
        <v>1</v>
      </c>
      <c r="F12" s="6" t="s">
        <v>41</v>
      </c>
      <c r="G12" s="6" t="s">
        <v>42</v>
      </c>
      <c r="H12" s="6" t="s">
        <v>43</v>
      </c>
      <c r="I12" s="6" t="s">
        <v>44</v>
      </c>
      <c r="J12" s="80">
        <v>10294</v>
      </c>
      <c r="K12" s="21"/>
      <c r="L12" s="6" t="s">
        <v>45</v>
      </c>
    </row>
    <row r="13" spans="1:12" ht="278.25" customHeight="1" x14ac:dyDescent="0.2">
      <c r="A13" s="5" t="s">
        <v>8</v>
      </c>
      <c r="B13" s="20">
        <v>1</v>
      </c>
      <c r="C13" s="24">
        <v>2015</v>
      </c>
      <c r="D13" s="6" t="s">
        <v>23</v>
      </c>
      <c r="E13" s="21">
        <v>2</v>
      </c>
      <c r="F13" s="6" t="s">
        <v>24</v>
      </c>
      <c r="G13" s="6" t="s">
        <v>25</v>
      </c>
      <c r="H13" s="6" t="s">
        <v>26</v>
      </c>
      <c r="I13" s="6" t="s">
        <v>27</v>
      </c>
      <c r="J13" s="27">
        <v>10000</v>
      </c>
      <c r="K13" s="21"/>
      <c r="L13" s="6" t="s">
        <v>28</v>
      </c>
    </row>
    <row r="14" spans="1:12" ht="151.5" customHeight="1" x14ac:dyDescent="0.2">
      <c r="A14" s="5" t="s">
        <v>9</v>
      </c>
      <c r="B14" s="20">
        <v>1</v>
      </c>
      <c r="C14" s="21">
        <v>2015</v>
      </c>
      <c r="D14" s="6" t="s">
        <v>60</v>
      </c>
      <c r="E14" s="21">
        <v>1</v>
      </c>
      <c r="F14" s="6" t="s">
        <v>61</v>
      </c>
      <c r="G14" s="6" t="s">
        <v>42</v>
      </c>
      <c r="H14" s="6" t="s">
        <v>43</v>
      </c>
      <c r="I14" s="6" t="s">
        <v>62</v>
      </c>
      <c r="J14" s="80">
        <v>19952</v>
      </c>
      <c r="K14" s="21"/>
      <c r="L14" s="6" t="s">
        <v>63</v>
      </c>
    </row>
    <row r="15" spans="1:12" ht="14.25" customHeight="1" x14ac:dyDescent="0.2">
      <c r="A15" s="32"/>
      <c r="B15" s="33"/>
      <c r="C15" s="34"/>
      <c r="D15" s="35"/>
      <c r="E15" s="34"/>
      <c r="F15" s="35"/>
      <c r="G15" s="35"/>
      <c r="H15" s="35"/>
      <c r="I15" s="37" t="s">
        <v>170</v>
      </c>
      <c r="J15" s="82">
        <f>SUM(J7:J14)</f>
        <v>133160</v>
      </c>
      <c r="K15" s="41"/>
      <c r="L15" s="40"/>
    </row>
    <row r="16" spans="1:12" ht="91.5" customHeight="1" x14ac:dyDescent="0.2">
      <c r="A16" s="5" t="s">
        <v>5</v>
      </c>
      <c r="B16" s="19">
        <v>2</v>
      </c>
      <c r="C16" s="21">
        <v>2015</v>
      </c>
      <c r="D16" s="10" t="s">
        <v>99</v>
      </c>
      <c r="E16" s="21">
        <v>3</v>
      </c>
      <c r="F16" s="10" t="s">
        <v>100</v>
      </c>
      <c r="G16" s="6" t="s">
        <v>101</v>
      </c>
      <c r="H16" s="6" t="s">
        <v>102</v>
      </c>
      <c r="I16" s="6"/>
      <c r="J16" s="81">
        <v>26946</v>
      </c>
      <c r="K16" s="21"/>
      <c r="L16" s="6" t="s">
        <v>33</v>
      </c>
    </row>
    <row r="17" spans="1:12" ht="92.25" customHeight="1" x14ac:dyDescent="0.2">
      <c r="A17" s="5" t="s">
        <v>69</v>
      </c>
      <c r="B17" s="19">
        <v>2</v>
      </c>
      <c r="C17" s="24">
        <v>2015</v>
      </c>
      <c r="D17" s="6" t="s">
        <v>104</v>
      </c>
      <c r="E17" s="21">
        <v>3</v>
      </c>
      <c r="F17" s="6" t="s">
        <v>103</v>
      </c>
      <c r="G17" s="6" t="s">
        <v>105</v>
      </c>
      <c r="H17" s="6" t="s">
        <v>106</v>
      </c>
      <c r="I17" s="6" t="s">
        <v>107</v>
      </c>
      <c r="J17" s="27">
        <v>19200</v>
      </c>
      <c r="K17" s="24"/>
      <c r="L17" s="6" t="s">
        <v>92</v>
      </c>
    </row>
    <row r="18" spans="1:12" ht="68.25" customHeight="1" x14ac:dyDescent="0.2">
      <c r="A18" s="5" t="s">
        <v>69</v>
      </c>
      <c r="B18" s="19">
        <v>2</v>
      </c>
      <c r="C18" s="24">
        <v>2015</v>
      </c>
      <c r="D18" s="6" t="s">
        <v>104</v>
      </c>
      <c r="E18" s="24">
        <v>4</v>
      </c>
      <c r="F18" s="6" t="s">
        <v>108</v>
      </c>
      <c r="G18" s="6" t="s">
        <v>109</v>
      </c>
      <c r="H18" s="6" t="s">
        <v>110</v>
      </c>
      <c r="I18" s="6" t="s">
        <v>107</v>
      </c>
      <c r="J18" s="27">
        <v>19200</v>
      </c>
      <c r="K18" s="24"/>
      <c r="L18" s="6" t="s">
        <v>92</v>
      </c>
    </row>
    <row r="19" spans="1:12" ht="211.5" customHeight="1" x14ac:dyDescent="0.2">
      <c r="A19" s="5" t="s">
        <v>7</v>
      </c>
      <c r="B19" s="19">
        <v>2</v>
      </c>
      <c r="C19" s="21">
        <v>2015</v>
      </c>
      <c r="D19" s="10" t="s">
        <v>93</v>
      </c>
      <c r="E19" s="26">
        <v>3</v>
      </c>
      <c r="F19" s="10" t="s">
        <v>77</v>
      </c>
      <c r="G19" s="10" t="s">
        <v>111</v>
      </c>
      <c r="H19" s="10" t="s">
        <v>112</v>
      </c>
      <c r="I19" s="10" t="s">
        <v>113</v>
      </c>
      <c r="J19" s="81">
        <v>21600</v>
      </c>
      <c r="K19" s="21"/>
      <c r="L19" s="6" t="s">
        <v>98</v>
      </c>
    </row>
    <row r="20" spans="1:12" ht="108" customHeight="1" x14ac:dyDescent="0.2">
      <c r="A20" s="5" t="s">
        <v>10</v>
      </c>
      <c r="B20" s="19">
        <v>2</v>
      </c>
      <c r="C20" s="21">
        <v>2015</v>
      </c>
      <c r="D20" s="6" t="s">
        <v>114</v>
      </c>
      <c r="E20" s="21">
        <v>2</v>
      </c>
      <c r="F20" s="6" t="s">
        <v>115</v>
      </c>
      <c r="G20" s="6" t="s">
        <v>116</v>
      </c>
      <c r="H20" s="6" t="s">
        <v>117</v>
      </c>
      <c r="I20" s="6" t="s">
        <v>118</v>
      </c>
      <c r="J20" s="80">
        <v>14344</v>
      </c>
      <c r="K20" s="21"/>
      <c r="L20" s="6" t="s">
        <v>119</v>
      </c>
    </row>
    <row r="21" spans="1:12" ht="66.75" customHeight="1" x14ac:dyDescent="0.2">
      <c r="A21" s="5" t="s">
        <v>10</v>
      </c>
      <c r="B21" s="19">
        <v>2</v>
      </c>
      <c r="C21" s="21">
        <v>2015</v>
      </c>
      <c r="D21" s="5" t="s">
        <v>120</v>
      </c>
      <c r="E21" s="21">
        <v>3</v>
      </c>
      <c r="F21" s="6" t="s">
        <v>121</v>
      </c>
      <c r="G21" s="6" t="s">
        <v>122</v>
      </c>
      <c r="H21" s="6" t="s">
        <v>123</v>
      </c>
      <c r="I21" s="6" t="s">
        <v>124</v>
      </c>
      <c r="J21" s="80">
        <v>7000</v>
      </c>
      <c r="K21" s="21"/>
      <c r="L21" s="6" t="s">
        <v>119</v>
      </c>
    </row>
    <row r="22" spans="1:12" ht="66.75" customHeight="1" x14ac:dyDescent="0.2">
      <c r="A22" s="5" t="s">
        <v>10</v>
      </c>
      <c r="B22" s="19">
        <v>2</v>
      </c>
      <c r="C22" s="21">
        <v>2015</v>
      </c>
      <c r="D22" s="5" t="s">
        <v>125</v>
      </c>
      <c r="E22" s="21">
        <v>3</v>
      </c>
      <c r="F22" s="6" t="s">
        <v>121</v>
      </c>
      <c r="G22" s="6" t="s">
        <v>122</v>
      </c>
      <c r="H22" s="6" t="s">
        <v>123</v>
      </c>
      <c r="I22" s="6" t="s">
        <v>124</v>
      </c>
      <c r="J22" s="80">
        <v>7000</v>
      </c>
      <c r="K22" s="21"/>
      <c r="L22" s="6" t="s">
        <v>119</v>
      </c>
    </row>
    <row r="23" spans="1:12" ht="70.5" customHeight="1" x14ac:dyDescent="0.2">
      <c r="A23" s="5" t="s">
        <v>11</v>
      </c>
      <c r="B23" s="19">
        <v>2</v>
      </c>
      <c r="C23" s="21">
        <v>2015</v>
      </c>
      <c r="D23" s="6" t="s">
        <v>126</v>
      </c>
      <c r="E23" s="21">
        <v>1</v>
      </c>
      <c r="F23" s="6" t="s">
        <v>121</v>
      </c>
      <c r="G23" s="6" t="s">
        <v>127</v>
      </c>
      <c r="H23" s="6" t="s">
        <v>128</v>
      </c>
      <c r="I23" s="4" t="s">
        <v>129</v>
      </c>
      <c r="J23" s="83">
        <v>20513</v>
      </c>
      <c r="K23" s="21"/>
      <c r="L23" s="6" t="s">
        <v>130</v>
      </c>
    </row>
    <row r="24" spans="1:12" ht="13.5" customHeight="1" x14ac:dyDescent="0.2">
      <c r="A24" s="48" t="s">
        <v>171</v>
      </c>
      <c r="B24" s="49"/>
      <c r="C24" s="49"/>
      <c r="D24" s="49"/>
      <c r="E24" s="49"/>
      <c r="F24" s="49"/>
      <c r="G24" s="49"/>
      <c r="H24" s="49"/>
      <c r="I24" s="50"/>
      <c r="J24" s="82">
        <f>SUM(J16:J23)</f>
        <v>135803</v>
      </c>
      <c r="K24" s="41"/>
      <c r="L24" s="40"/>
    </row>
    <row r="25" spans="1:12" ht="66.75" customHeight="1" x14ac:dyDescent="0.2">
      <c r="A25" s="5" t="s">
        <v>69</v>
      </c>
      <c r="B25" s="19">
        <v>3</v>
      </c>
      <c r="C25" s="24">
        <v>2015</v>
      </c>
      <c r="D25" s="6" t="s">
        <v>104</v>
      </c>
      <c r="E25" s="24">
        <v>5</v>
      </c>
      <c r="F25" s="6" t="s">
        <v>131</v>
      </c>
      <c r="G25" s="6" t="s">
        <v>132</v>
      </c>
      <c r="H25" s="6" t="s">
        <v>182</v>
      </c>
      <c r="I25" s="6" t="s">
        <v>107</v>
      </c>
      <c r="J25" s="27">
        <v>19200</v>
      </c>
      <c r="K25" s="24"/>
      <c r="L25" s="6" t="s">
        <v>92</v>
      </c>
    </row>
    <row r="26" spans="1:12" ht="54" customHeight="1" x14ac:dyDescent="0.2">
      <c r="A26" s="5" t="s">
        <v>8</v>
      </c>
      <c r="B26" s="19">
        <v>3</v>
      </c>
      <c r="C26" s="21" t="s">
        <v>133</v>
      </c>
      <c r="D26" s="5" t="s">
        <v>134</v>
      </c>
      <c r="E26" s="21"/>
      <c r="F26" s="6" t="s">
        <v>135</v>
      </c>
      <c r="G26" s="6" t="s">
        <v>136</v>
      </c>
      <c r="H26" s="6" t="s">
        <v>137</v>
      </c>
      <c r="I26" s="6" t="s">
        <v>138</v>
      </c>
      <c r="J26" s="80">
        <v>55000</v>
      </c>
      <c r="K26" s="21"/>
      <c r="L26" s="6" t="s">
        <v>139</v>
      </c>
    </row>
    <row r="27" spans="1:12" ht="55.5" customHeight="1" x14ac:dyDescent="0.2">
      <c r="A27" s="5" t="s">
        <v>10</v>
      </c>
      <c r="B27" s="19">
        <v>3</v>
      </c>
      <c r="C27" s="22">
        <v>2015</v>
      </c>
      <c r="D27" s="9" t="s">
        <v>114</v>
      </c>
      <c r="E27" s="22">
        <v>1</v>
      </c>
      <c r="F27" s="9" t="s">
        <v>140</v>
      </c>
      <c r="G27" s="9" t="s">
        <v>141</v>
      </c>
      <c r="H27" s="9" t="s">
        <v>142</v>
      </c>
      <c r="I27" s="9" t="s">
        <v>129</v>
      </c>
      <c r="J27" s="84">
        <v>17322</v>
      </c>
      <c r="K27" s="22"/>
      <c r="L27" s="9" t="s">
        <v>119</v>
      </c>
    </row>
    <row r="28" spans="1:12" ht="159" customHeight="1" x14ac:dyDescent="0.2">
      <c r="A28" s="5" t="s">
        <v>12</v>
      </c>
      <c r="B28" s="19">
        <v>3</v>
      </c>
      <c r="C28" s="25">
        <v>2014</v>
      </c>
      <c r="D28" s="6" t="s">
        <v>143</v>
      </c>
      <c r="E28" s="21" t="s">
        <v>144</v>
      </c>
      <c r="F28" s="6" t="s">
        <v>145</v>
      </c>
      <c r="G28" s="6" t="s">
        <v>146</v>
      </c>
      <c r="H28" s="6" t="s">
        <v>147</v>
      </c>
      <c r="I28" s="4"/>
      <c r="J28" s="85">
        <v>5000</v>
      </c>
      <c r="K28" s="21"/>
      <c r="L28" s="5" t="s">
        <v>148</v>
      </c>
    </row>
    <row r="29" spans="1:12" ht="13.5" customHeight="1" x14ac:dyDescent="0.2">
      <c r="A29" s="48" t="s">
        <v>172</v>
      </c>
      <c r="B29" s="49"/>
      <c r="C29" s="49"/>
      <c r="D29" s="49"/>
      <c r="E29" s="49"/>
      <c r="F29" s="49"/>
      <c r="G29" s="49"/>
      <c r="H29" s="49"/>
      <c r="I29" s="50"/>
      <c r="J29" s="86">
        <f>SUM(J25:J28)</f>
        <v>96522</v>
      </c>
      <c r="K29" s="41"/>
      <c r="L29" s="42"/>
    </row>
    <row r="30" spans="1:12" ht="94.5" customHeight="1" x14ac:dyDescent="0.2">
      <c r="A30" s="5" t="s">
        <v>69</v>
      </c>
      <c r="B30" s="19" t="s">
        <v>2</v>
      </c>
      <c r="C30" s="24">
        <v>2015</v>
      </c>
      <c r="D30" s="6" t="s">
        <v>104</v>
      </c>
      <c r="E30" s="24">
        <v>1</v>
      </c>
      <c r="F30" s="6" t="s">
        <v>149</v>
      </c>
      <c r="G30" s="6" t="s">
        <v>150</v>
      </c>
      <c r="H30" s="6" t="s">
        <v>151</v>
      </c>
      <c r="I30" s="6" t="s">
        <v>152</v>
      </c>
      <c r="J30" s="27">
        <v>19200</v>
      </c>
      <c r="K30" s="24"/>
      <c r="L30" s="6" t="s">
        <v>92</v>
      </c>
    </row>
    <row r="31" spans="1:12" ht="79.5" customHeight="1" x14ac:dyDescent="0.2">
      <c r="A31" s="5" t="s">
        <v>69</v>
      </c>
      <c r="B31" s="19" t="s">
        <v>2</v>
      </c>
      <c r="C31" s="24">
        <v>2015</v>
      </c>
      <c r="D31" s="6" t="s">
        <v>104</v>
      </c>
      <c r="E31" s="24">
        <v>2</v>
      </c>
      <c r="F31" s="6" t="s">
        <v>153</v>
      </c>
      <c r="G31" s="6" t="s">
        <v>154</v>
      </c>
      <c r="H31" s="6" t="s">
        <v>155</v>
      </c>
      <c r="I31" s="6" t="s">
        <v>107</v>
      </c>
      <c r="J31" s="27">
        <v>19200</v>
      </c>
      <c r="K31" s="24"/>
      <c r="L31" s="6" t="s">
        <v>92</v>
      </c>
    </row>
    <row r="32" spans="1:12" ht="198" customHeight="1" x14ac:dyDescent="0.2">
      <c r="A32" s="5" t="s">
        <v>8</v>
      </c>
      <c r="B32" s="19" t="s">
        <v>2</v>
      </c>
      <c r="C32" s="21">
        <v>2015</v>
      </c>
      <c r="D32" s="6" t="s">
        <v>156</v>
      </c>
      <c r="E32" s="21">
        <v>3</v>
      </c>
      <c r="F32" s="6" t="s">
        <v>157</v>
      </c>
      <c r="G32" s="6" t="s">
        <v>158</v>
      </c>
      <c r="H32" s="6" t="s">
        <v>159</v>
      </c>
      <c r="I32" s="6" t="s">
        <v>160</v>
      </c>
      <c r="J32" s="27">
        <v>26057</v>
      </c>
      <c r="K32" s="21"/>
      <c r="L32" s="6" t="s">
        <v>28</v>
      </c>
    </row>
    <row r="33" spans="1:12" ht="199.5" customHeight="1" x14ac:dyDescent="0.2">
      <c r="A33" s="5" t="s">
        <v>9</v>
      </c>
      <c r="B33" s="19" t="s">
        <v>2</v>
      </c>
      <c r="C33" s="21">
        <v>2015</v>
      </c>
      <c r="D33" s="6" t="s">
        <v>161</v>
      </c>
      <c r="E33" s="21">
        <v>2</v>
      </c>
      <c r="F33" s="6" t="s">
        <v>157</v>
      </c>
      <c r="G33" s="6" t="s">
        <v>158</v>
      </c>
      <c r="H33" s="6" t="s">
        <v>159</v>
      </c>
      <c r="I33" s="6" t="s">
        <v>162</v>
      </c>
      <c r="J33" s="80">
        <v>14764</v>
      </c>
      <c r="K33" s="21"/>
      <c r="L33" s="6" t="s">
        <v>63</v>
      </c>
    </row>
    <row r="34" spans="1:12" ht="186.75" customHeight="1" x14ac:dyDescent="0.2">
      <c r="A34" s="5" t="s">
        <v>12</v>
      </c>
      <c r="B34" s="19" t="s">
        <v>2</v>
      </c>
      <c r="C34" s="21">
        <v>2015</v>
      </c>
      <c r="D34" s="6" t="s">
        <v>163</v>
      </c>
      <c r="E34" s="21" t="s">
        <v>144</v>
      </c>
      <c r="F34" s="6" t="s">
        <v>164</v>
      </c>
      <c r="G34" s="6" t="s">
        <v>165</v>
      </c>
      <c r="H34" s="6" t="s">
        <v>166</v>
      </c>
      <c r="I34" s="6" t="s">
        <v>167</v>
      </c>
      <c r="J34" s="27">
        <v>18000</v>
      </c>
      <c r="K34" s="21"/>
      <c r="L34" s="6" t="s">
        <v>168</v>
      </c>
    </row>
    <row r="35" spans="1:12" x14ac:dyDescent="0.2">
      <c r="A35" s="32"/>
      <c r="B35" s="33"/>
      <c r="C35" s="34"/>
      <c r="D35" s="67"/>
      <c r="E35" s="34"/>
      <c r="F35" s="67"/>
      <c r="G35" s="67"/>
      <c r="H35" s="67"/>
      <c r="I35" s="43" t="s">
        <v>173</v>
      </c>
      <c r="J35" s="87">
        <f>SUM(J30:J34)</f>
        <v>97221</v>
      </c>
      <c r="K35" s="41"/>
      <c r="L35" s="42"/>
    </row>
    <row r="36" spans="1:12" ht="13.5" thickBot="1" x14ac:dyDescent="0.25"/>
    <row r="37" spans="1:12" ht="13.5" thickBot="1" x14ac:dyDescent="0.25">
      <c r="I37" s="28" t="s">
        <v>174</v>
      </c>
      <c r="J37" s="29">
        <f>SUM(J6+J15+J24+J29+J35)</f>
        <v>473006</v>
      </c>
    </row>
  </sheetData>
  <mergeCells count="3">
    <mergeCell ref="A24:I24"/>
    <mergeCell ref="A29:I29"/>
    <mergeCell ref="A1:L1"/>
  </mergeCells>
  <pageMargins left="0.39370078740157483" right="0.39370078740157483" top="0.98425196850393704" bottom="0.59055118110236227" header="0.31496062992125984" footer="0.31496062992125984"/>
  <pageSetup paperSize="9"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110" zoomScaleNormal="110" workbookViewId="0">
      <selection activeCell="R9" sqref="R9"/>
    </sheetView>
  </sheetViews>
  <sheetFormatPr defaultRowHeight="15" x14ac:dyDescent="0.25"/>
  <cols>
    <col min="1" max="1" width="13.28515625" style="11" customWidth="1"/>
    <col min="2" max="2" width="71.5703125" customWidth="1"/>
    <col min="3" max="11" width="4.7109375" customWidth="1"/>
    <col min="12" max="12" width="7" customWidth="1"/>
    <col min="13" max="13" width="8.28515625" style="75" customWidth="1"/>
    <col min="14" max="14" width="9.7109375" style="88" customWidth="1"/>
    <col min="15" max="15" width="8.28515625" customWidth="1"/>
  </cols>
  <sheetData>
    <row r="1" spans="1:15" ht="42" customHeight="1" x14ac:dyDescent="0.25">
      <c r="A1" s="61" t="s">
        <v>176</v>
      </c>
      <c r="B1" s="61"/>
      <c r="C1" s="61"/>
      <c r="D1" s="61"/>
      <c r="E1" s="61"/>
      <c r="F1" s="61"/>
      <c r="G1" s="61"/>
      <c r="H1" s="61"/>
      <c r="I1" s="61"/>
      <c r="J1" s="61"/>
      <c r="K1" s="61"/>
      <c r="L1" s="61"/>
      <c r="M1" s="61"/>
      <c r="N1" s="61"/>
      <c r="O1" s="61"/>
    </row>
    <row r="2" spans="1:15" x14ac:dyDescent="0.25">
      <c r="B2" s="13"/>
      <c r="C2" s="11"/>
      <c r="D2" s="11"/>
      <c r="E2" s="11"/>
      <c r="F2" s="11"/>
      <c r="G2" s="11"/>
      <c r="H2" s="11"/>
      <c r="I2" s="11"/>
      <c r="J2" s="11"/>
      <c r="K2" s="11"/>
      <c r="L2" s="12"/>
      <c r="M2" s="74"/>
    </row>
    <row r="3" spans="1:15" x14ac:dyDescent="0.25">
      <c r="A3" s="14" t="s">
        <v>4</v>
      </c>
      <c r="B3" s="15" t="s">
        <v>64</v>
      </c>
      <c r="C3" s="68">
        <v>1</v>
      </c>
      <c r="D3" s="68">
        <v>2</v>
      </c>
      <c r="E3" s="68">
        <v>3</v>
      </c>
      <c r="F3" s="68">
        <v>4</v>
      </c>
      <c r="G3" s="68">
        <v>5</v>
      </c>
      <c r="H3" s="68">
        <v>6</v>
      </c>
      <c r="I3" s="68">
        <v>7</v>
      </c>
      <c r="J3" s="68">
        <v>8</v>
      </c>
      <c r="K3" s="68">
        <v>9</v>
      </c>
      <c r="L3" s="68" t="s">
        <v>65</v>
      </c>
      <c r="M3" s="68" t="s">
        <v>178</v>
      </c>
      <c r="N3" s="89" t="s">
        <v>180</v>
      </c>
      <c r="O3" s="71" t="s">
        <v>181</v>
      </c>
    </row>
    <row r="4" spans="1:15" x14ac:dyDescent="0.25">
      <c r="A4" s="18" t="s">
        <v>6</v>
      </c>
      <c r="B4" s="30" t="s">
        <v>35</v>
      </c>
      <c r="C4" s="69">
        <v>5</v>
      </c>
      <c r="D4" s="69">
        <v>10</v>
      </c>
      <c r="E4" s="69">
        <v>5</v>
      </c>
      <c r="F4" s="44">
        <v>0</v>
      </c>
      <c r="G4" s="69">
        <v>10</v>
      </c>
      <c r="H4" s="69">
        <v>5</v>
      </c>
      <c r="I4" s="69">
        <v>5</v>
      </c>
      <c r="J4" s="69">
        <v>0</v>
      </c>
      <c r="K4" s="69">
        <v>5</v>
      </c>
      <c r="L4" s="68">
        <f>SUM(C4:K4)</f>
        <v>45</v>
      </c>
      <c r="M4" s="68">
        <v>1</v>
      </c>
      <c r="N4" s="90">
        <v>40000</v>
      </c>
      <c r="O4" s="90">
        <f>N4</f>
        <v>40000</v>
      </c>
    </row>
    <row r="5" spans="1:15" x14ac:dyDescent="0.25">
      <c r="A5" s="18" t="s">
        <v>7</v>
      </c>
      <c r="B5" s="52" t="s">
        <v>76</v>
      </c>
      <c r="C5" s="69">
        <v>3</v>
      </c>
      <c r="D5" s="69">
        <v>10</v>
      </c>
      <c r="E5" s="69">
        <v>5</v>
      </c>
      <c r="F5" s="69">
        <v>3</v>
      </c>
      <c r="G5" s="69">
        <v>7</v>
      </c>
      <c r="H5" s="69">
        <v>5</v>
      </c>
      <c r="I5" s="69">
        <v>5</v>
      </c>
      <c r="J5" s="69">
        <v>-1</v>
      </c>
      <c r="K5" s="69">
        <v>5</v>
      </c>
      <c r="L5" s="68">
        <f>SUM(C5:K5)</f>
        <v>42</v>
      </c>
      <c r="M5" s="68">
        <f>M4+1</f>
        <v>2</v>
      </c>
      <c r="N5" s="90">
        <v>21600</v>
      </c>
      <c r="O5" s="90">
        <f>O4+N5</f>
        <v>61600</v>
      </c>
    </row>
    <row r="6" spans="1:15" ht="14.25" customHeight="1" x14ac:dyDescent="0.25">
      <c r="A6" s="18" t="s">
        <v>7</v>
      </c>
      <c r="B6" s="31" t="s">
        <v>51</v>
      </c>
      <c r="C6" s="70">
        <v>5</v>
      </c>
      <c r="D6" s="69">
        <v>10</v>
      </c>
      <c r="E6" s="69">
        <v>1</v>
      </c>
      <c r="F6" s="69">
        <v>5</v>
      </c>
      <c r="G6" s="69">
        <v>8</v>
      </c>
      <c r="H6" s="69">
        <v>3</v>
      </c>
      <c r="I6" s="69">
        <v>5</v>
      </c>
      <c r="J6" s="69">
        <v>0</v>
      </c>
      <c r="K6" s="69">
        <v>5</v>
      </c>
      <c r="L6" s="71">
        <f>SUM(C6:K6)</f>
        <v>42</v>
      </c>
      <c r="M6" s="68">
        <f>M5+1</f>
        <v>3</v>
      </c>
      <c r="N6" s="90">
        <v>4000</v>
      </c>
      <c r="O6" s="90">
        <f>O5+N6</f>
        <v>65600</v>
      </c>
    </row>
    <row r="7" spans="1:15" x14ac:dyDescent="0.25">
      <c r="A7" s="17" t="s">
        <v>8</v>
      </c>
      <c r="B7" s="31" t="s">
        <v>78</v>
      </c>
      <c r="C7" s="70">
        <v>5</v>
      </c>
      <c r="D7" s="70">
        <v>10</v>
      </c>
      <c r="E7" s="70">
        <v>5</v>
      </c>
      <c r="F7" s="70">
        <v>3</v>
      </c>
      <c r="G7" s="70">
        <v>6</v>
      </c>
      <c r="H7" s="70">
        <v>5</v>
      </c>
      <c r="I7" s="70">
        <v>4</v>
      </c>
      <c r="J7" s="70">
        <v>0</v>
      </c>
      <c r="K7" s="70">
        <v>4</v>
      </c>
      <c r="L7" s="71">
        <f>SUM(C7:K7)</f>
        <v>42</v>
      </c>
      <c r="M7" s="68">
        <f>M6+1</f>
        <v>4</v>
      </c>
      <c r="N7" s="90">
        <v>10294</v>
      </c>
      <c r="O7" s="90">
        <f>O6+N7</f>
        <v>75894</v>
      </c>
    </row>
    <row r="8" spans="1:15" x14ac:dyDescent="0.25">
      <c r="A8" s="17" t="s">
        <v>9</v>
      </c>
      <c r="B8" s="30" t="s">
        <v>80</v>
      </c>
      <c r="C8" s="70">
        <v>3</v>
      </c>
      <c r="D8" s="70">
        <v>10</v>
      </c>
      <c r="E8" s="70">
        <v>5</v>
      </c>
      <c r="F8" s="70">
        <v>3</v>
      </c>
      <c r="G8" s="70">
        <v>6</v>
      </c>
      <c r="H8" s="70">
        <v>5</v>
      </c>
      <c r="I8" s="70">
        <v>4</v>
      </c>
      <c r="J8" s="70">
        <v>-1</v>
      </c>
      <c r="K8" s="70">
        <v>4</v>
      </c>
      <c r="L8" s="71">
        <f>SUM(C8:K8)</f>
        <v>39</v>
      </c>
      <c r="M8" s="68">
        <f>M7+1</f>
        <v>5</v>
      </c>
      <c r="N8" s="90">
        <v>19952</v>
      </c>
      <c r="O8" s="90">
        <f>O7+N8</f>
        <v>95846</v>
      </c>
    </row>
    <row r="9" spans="1:15" x14ac:dyDescent="0.25">
      <c r="A9" s="17" t="s">
        <v>8</v>
      </c>
      <c r="B9" s="31" t="s">
        <v>79</v>
      </c>
      <c r="C9" s="70">
        <v>5</v>
      </c>
      <c r="D9" s="70">
        <v>10</v>
      </c>
      <c r="E9" s="70">
        <v>5</v>
      </c>
      <c r="F9" s="70">
        <v>0</v>
      </c>
      <c r="G9" s="70">
        <v>6</v>
      </c>
      <c r="H9" s="70">
        <v>5</v>
      </c>
      <c r="I9" s="70">
        <v>4</v>
      </c>
      <c r="J9" s="70">
        <v>0</v>
      </c>
      <c r="K9" s="70">
        <v>3</v>
      </c>
      <c r="L9" s="71">
        <f>SUM(C9:K9)</f>
        <v>38</v>
      </c>
      <c r="M9" s="68">
        <f>M8+1</f>
        <v>6</v>
      </c>
      <c r="N9" s="90">
        <v>10000</v>
      </c>
      <c r="O9" s="90">
        <f>O8+N9</f>
        <v>105846</v>
      </c>
    </row>
    <row r="10" spans="1:15" x14ac:dyDescent="0.25">
      <c r="A10" s="17" t="s">
        <v>7</v>
      </c>
      <c r="B10" s="30" t="s">
        <v>57</v>
      </c>
      <c r="C10" s="69">
        <v>5</v>
      </c>
      <c r="D10" s="69">
        <v>10</v>
      </c>
      <c r="E10" s="69">
        <v>1</v>
      </c>
      <c r="F10" s="70">
        <v>3</v>
      </c>
      <c r="G10" s="70">
        <v>10</v>
      </c>
      <c r="H10" s="70">
        <v>0</v>
      </c>
      <c r="I10" s="70">
        <v>4</v>
      </c>
      <c r="J10" s="70">
        <v>0</v>
      </c>
      <c r="K10" s="70">
        <v>4</v>
      </c>
      <c r="L10" s="68">
        <f>SUM(C10:K10)</f>
        <v>37</v>
      </c>
      <c r="M10" s="68">
        <f>M9+1</f>
        <v>7</v>
      </c>
      <c r="N10" s="90">
        <v>5800</v>
      </c>
      <c r="O10" s="90">
        <f>O9+N10</f>
        <v>111646</v>
      </c>
    </row>
    <row r="11" spans="1:15" x14ac:dyDescent="0.25">
      <c r="A11" s="17" t="s">
        <v>5</v>
      </c>
      <c r="B11" s="30" t="s">
        <v>66</v>
      </c>
      <c r="C11" s="69">
        <v>5</v>
      </c>
      <c r="D11" s="69">
        <v>10</v>
      </c>
      <c r="E11" s="69">
        <v>1</v>
      </c>
      <c r="F11" s="69">
        <v>0</v>
      </c>
      <c r="G11" s="69">
        <v>7</v>
      </c>
      <c r="H11" s="69">
        <v>5</v>
      </c>
      <c r="I11" s="69">
        <v>5</v>
      </c>
      <c r="J11" s="69">
        <v>-3</v>
      </c>
      <c r="K11" s="69">
        <v>5</v>
      </c>
      <c r="L11" s="68">
        <f>SUM(C11:K11)</f>
        <v>35</v>
      </c>
      <c r="M11" s="68">
        <f>M10+1</f>
        <v>8</v>
      </c>
      <c r="N11" s="90">
        <v>5100</v>
      </c>
      <c r="O11" s="90">
        <f>O10+N11</f>
        <v>116746</v>
      </c>
    </row>
    <row r="12" spans="1:15" x14ac:dyDescent="0.25">
      <c r="A12" s="17" t="s">
        <v>7</v>
      </c>
      <c r="B12" s="31" t="s">
        <v>77</v>
      </c>
      <c r="C12" s="70">
        <v>3</v>
      </c>
      <c r="D12" s="69">
        <v>5</v>
      </c>
      <c r="E12" s="69">
        <v>5</v>
      </c>
      <c r="F12" s="69">
        <v>4</v>
      </c>
      <c r="G12" s="69">
        <v>7</v>
      </c>
      <c r="H12" s="69">
        <v>1</v>
      </c>
      <c r="I12" s="69">
        <v>5</v>
      </c>
      <c r="J12" s="69">
        <v>0</v>
      </c>
      <c r="K12" s="69">
        <v>5</v>
      </c>
      <c r="L12" s="68">
        <f>SUM(C12:K12)</f>
        <v>35</v>
      </c>
      <c r="M12" s="68">
        <f>M11+1</f>
        <v>9</v>
      </c>
      <c r="N12" s="90">
        <v>21600</v>
      </c>
      <c r="O12" s="90">
        <f>O11+N12</f>
        <v>138346</v>
      </c>
    </row>
    <row r="13" spans="1:15" x14ac:dyDescent="0.25">
      <c r="A13" s="18" t="s">
        <v>10</v>
      </c>
      <c r="B13" s="3" t="s">
        <v>82</v>
      </c>
      <c r="C13" s="70">
        <v>3</v>
      </c>
      <c r="D13" s="70">
        <v>5</v>
      </c>
      <c r="E13" s="70">
        <v>5</v>
      </c>
      <c r="F13" s="70">
        <v>3</v>
      </c>
      <c r="G13" s="70">
        <v>7</v>
      </c>
      <c r="H13" s="70">
        <v>3</v>
      </c>
      <c r="I13" s="70">
        <v>4</v>
      </c>
      <c r="J13" s="70">
        <v>0</v>
      </c>
      <c r="K13" s="70">
        <v>4</v>
      </c>
      <c r="L13" s="71">
        <f>SUM(C13:K13)</f>
        <v>34</v>
      </c>
      <c r="M13" s="68">
        <f>M12+1</f>
        <v>10</v>
      </c>
      <c r="N13" s="90">
        <v>14344</v>
      </c>
      <c r="O13" s="90">
        <f>O12+N13</f>
        <v>152690</v>
      </c>
    </row>
    <row r="14" spans="1:15" x14ac:dyDescent="0.25">
      <c r="A14" s="17" t="s">
        <v>10</v>
      </c>
      <c r="B14" s="3" t="s">
        <v>83</v>
      </c>
      <c r="C14" s="70">
        <v>3</v>
      </c>
      <c r="D14" s="70">
        <v>5</v>
      </c>
      <c r="E14" s="70">
        <v>1</v>
      </c>
      <c r="F14" s="70">
        <v>4</v>
      </c>
      <c r="G14" s="70">
        <v>10</v>
      </c>
      <c r="H14" s="70">
        <v>1</v>
      </c>
      <c r="I14" s="70">
        <v>5</v>
      </c>
      <c r="J14" s="70">
        <v>0</v>
      </c>
      <c r="K14" s="70">
        <v>4</v>
      </c>
      <c r="L14" s="71">
        <f>SUM(C14:K14)</f>
        <v>33</v>
      </c>
      <c r="M14" s="68">
        <f>M13+1</f>
        <v>11</v>
      </c>
      <c r="N14" s="90">
        <v>7000</v>
      </c>
      <c r="O14" s="90">
        <f>O13+N14</f>
        <v>159690</v>
      </c>
    </row>
    <row r="15" spans="1:15" ht="15.75" customHeight="1" x14ac:dyDescent="0.25">
      <c r="A15" s="17" t="s">
        <v>5</v>
      </c>
      <c r="B15" s="30" t="s">
        <v>67</v>
      </c>
      <c r="C15" s="69">
        <v>3</v>
      </c>
      <c r="D15" s="69">
        <v>10</v>
      </c>
      <c r="E15" s="69">
        <v>3</v>
      </c>
      <c r="F15" s="69">
        <v>0</v>
      </c>
      <c r="G15" s="69">
        <v>4</v>
      </c>
      <c r="H15" s="69">
        <v>3</v>
      </c>
      <c r="I15" s="69">
        <v>5</v>
      </c>
      <c r="J15" s="69">
        <v>-1</v>
      </c>
      <c r="K15" s="69">
        <v>5</v>
      </c>
      <c r="L15" s="68">
        <f>SUM(C15:K15)</f>
        <v>32</v>
      </c>
      <c r="M15" s="68">
        <f>M14+1</f>
        <v>12</v>
      </c>
      <c r="N15" s="90">
        <v>21514</v>
      </c>
      <c r="O15" s="90">
        <f>O14+N15</f>
        <v>181204</v>
      </c>
    </row>
    <row r="16" spans="1:15" x14ac:dyDescent="0.25">
      <c r="A16" s="17" t="s">
        <v>69</v>
      </c>
      <c r="B16" s="30" t="s">
        <v>75</v>
      </c>
      <c r="C16" s="69">
        <v>5</v>
      </c>
      <c r="D16" s="69">
        <v>10</v>
      </c>
      <c r="E16" s="69">
        <v>3</v>
      </c>
      <c r="F16" s="69">
        <v>0</v>
      </c>
      <c r="G16" s="69">
        <v>6</v>
      </c>
      <c r="H16" s="69">
        <v>0</v>
      </c>
      <c r="I16" s="69">
        <v>5</v>
      </c>
      <c r="J16" s="69">
        <v>-2</v>
      </c>
      <c r="K16" s="69">
        <v>5</v>
      </c>
      <c r="L16" s="68">
        <f>SUM(C16:K16)</f>
        <v>32</v>
      </c>
      <c r="M16" s="68">
        <f>M15+1</f>
        <v>13</v>
      </c>
      <c r="N16" s="90">
        <v>5200</v>
      </c>
      <c r="O16" s="90">
        <f>O15+N16</f>
        <v>186404</v>
      </c>
    </row>
    <row r="17" spans="1:15" x14ac:dyDescent="0.25">
      <c r="A17" s="17" t="s">
        <v>11</v>
      </c>
      <c r="B17" s="3" t="s">
        <v>85</v>
      </c>
      <c r="C17" s="70">
        <v>3</v>
      </c>
      <c r="D17" s="70">
        <v>5</v>
      </c>
      <c r="E17" s="70">
        <v>3</v>
      </c>
      <c r="F17" s="70">
        <v>2</v>
      </c>
      <c r="G17" s="70">
        <v>6</v>
      </c>
      <c r="H17" s="70">
        <v>5</v>
      </c>
      <c r="I17" s="70">
        <v>4</v>
      </c>
      <c r="J17" s="70">
        <v>0</v>
      </c>
      <c r="K17" s="70">
        <v>4</v>
      </c>
      <c r="L17" s="71">
        <f>SUM(C17:K17)</f>
        <v>32</v>
      </c>
      <c r="M17" s="68">
        <f>M16+1</f>
        <v>14</v>
      </c>
      <c r="N17" s="90">
        <v>20513</v>
      </c>
      <c r="O17" s="90">
        <f>O16+N17</f>
        <v>206917</v>
      </c>
    </row>
    <row r="18" spans="1:15" x14ac:dyDescent="0.25">
      <c r="A18" s="17" t="s">
        <v>12</v>
      </c>
      <c r="B18" s="54" t="s">
        <v>86</v>
      </c>
      <c r="C18" s="70">
        <v>3</v>
      </c>
      <c r="D18" s="70">
        <v>1</v>
      </c>
      <c r="E18" s="70">
        <v>5</v>
      </c>
      <c r="F18" s="70">
        <v>0.83</v>
      </c>
      <c r="G18" s="70">
        <v>6</v>
      </c>
      <c r="H18" s="70">
        <v>5</v>
      </c>
      <c r="I18" s="70">
        <v>5</v>
      </c>
      <c r="J18" s="70">
        <v>0</v>
      </c>
      <c r="K18" s="44">
        <v>5</v>
      </c>
      <c r="L18" s="72">
        <f>SUM(C18:K18)</f>
        <v>30.83</v>
      </c>
      <c r="M18" s="68">
        <f>M17+1</f>
        <v>15</v>
      </c>
      <c r="N18" s="90">
        <v>18000</v>
      </c>
      <c r="O18" s="90">
        <f>O17+N18</f>
        <v>224917</v>
      </c>
    </row>
    <row r="19" spans="1:15" x14ac:dyDescent="0.25">
      <c r="A19" s="17" t="s">
        <v>10</v>
      </c>
      <c r="B19" s="3" t="s">
        <v>84</v>
      </c>
      <c r="C19" s="70">
        <v>3</v>
      </c>
      <c r="D19" s="70">
        <v>5</v>
      </c>
      <c r="E19" s="70">
        <v>1</v>
      </c>
      <c r="F19" s="70">
        <v>4</v>
      </c>
      <c r="G19" s="70">
        <v>7</v>
      </c>
      <c r="H19" s="70">
        <v>1</v>
      </c>
      <c r="I19" s="70">
        <v>5</v>
      </c>
      <c r="J19" s="70">
        <v>0</v>
      </c>
      <c r="K19" s="70">
        <v>4</v>
      </c>
      <c r="L19" s="71">
        <f>SUM(C19:K19)</f>
        <v>30</v>
      </c>
      <c r="M19" s="68">
        <f>M18+1</f>
        <v>16</v>
      </c>
      <c r="N19" s="90">
        <v>7000</v>
      </c>
      <c r="O19" s="90">
        <f>O18+N19</f>
        <v>231917</v>
      </c>
    </row>
    <row r="20" spans="1:15" x14ac:dyDescent="0.25">
      <c r="A20" s="17" t="s">
        <v>10</v>
      </c>
      <c r="B20" s="3" t="s">
        <v>81</v>
      </c>
      <c r="C20" s="70">
        <v>3</v>
      </c>
      <c r="D20" s="70">
        <v>1</v>
      </c>
      <c r="E20" s="70">
        <v>3</v>
      </c>
      <c r="F20" s="70">
        <v>3</v>
      </c>
      <c r="G20" s="70">
        <v>7</v>
      </c>
      <c r="H20" s="70">
        <v>5</v>
      </c>
      <c r="I20" s="70">
        <v>4</v>
      </c>
      <c r="J20" s="70">
        <v>0</v>
      </c>
      <c r="K20" s="70">
        <v>4</v>
      </c>
      <c r="L20" s="71">
        <f>SUM(C20:K20)</f>
        <v>30</v>
      </c>
      <c r="M20" s="68">
        <f>M19+1</f>
        <v>17</v>
      </c>
      <c r="N20" s="90">
        <v>17322</v>
      </c>
      <c r="O20" s="90">
        <f>O19+N20</f>
        <v>249239</v>
      </c>
    </row>
    <row r="21" spans="1:15" ht="17.25" customHeight="1" x14ac:dyDescent="0.25">
      <c r="A21" s="17" t="s">
        <v>9</v>
      </c>
      <c r="B21" s="53" t="s">
        <v>179</v>
      </c>
      <c r="C21" s="70">
        <v>3</v>
      </c>
      <c r="D21" s="70">
        <v>1</v>
      </c>
      <c r="E21" s="70">
        <v>5</v>
      </c>
      <c r="F21" s="70">
        <v>4</v>
      </c>
      <c r="G21" s="70">
        <v>6</v>
      </c>
      <c r="H21" s="70">
        <v>3</v>
      </c>
      <c r="I21" s="70">
        <v>4</v>
      </c>
      <c r="J21" s="70">
        <v>0</v>
      </c>
      <c r="K21" s="70">
        <v>2</v>
      </c>
      <c r="L21" s="71">
        <f>SUM(C21:K21)</f>
        <v>28</v>
      </c>
      <c r="M21" s="68">
        <f>M20+1</f>
        <v>18</v>
      </c>
      <c r="N21" s="90">
        <v>14764</v>
      </c>
      <c r="O21" s="90">
        <f>O20+N21</f>
        <v>264003</v>
      </c>
    </row>
    <row r="22" spans="1:15" x14ac:dyDescent="0.25">
      <c r="A22" s="17" t="s">
        <v>69</v>
      </c>
      <c r="B22" s="30" t="s">
        <v>71</v>
      </c>
      <c r="C22" s="69">
        <v>3</v>
      </c>
      <c r="D22" s="69">
        <v>5</v>
      </c>
      <c r="E22" s="69">
        <v>3</v>
      </c>
      <c r="F22" s="69">
        <v>0</v>
      </c>
      <c r="G22" s="69">
        <v>6</v>
      </c>
      <c r="H22" s="69">
        <v>0</v>
      </c>
      <c r="I22" s="69">
        <v>5</v>
      </c>
      <c r="J22" s="69">
        <v>0</v>
      </c>
      <c r="K22" s="69">
        <v>5</v>
      </c>
      <c r="L22" s="68">
        <f>SUM(C22:K22)</f>
        <v>27</v>
      </c>
      <c r="M22" s="68">
        <f>M21+1</f>
        <v>19</v>
      </c>
      <c r="N22" s="90">
        <v>19200</v>
      </c>
      <c r="O22" s="90">
        <f>O21+N22</f>
        <v>283203</v>
      </c>
    </row>
    <row r="23" spans="1:15" ht="17.25" customHeight="1" x14ac:dyDescent="0.25">
      <c r="A23" s="17" t="s">
        <v>69</v>
      </c>
      <c r="B23" s="30" t="s">
        <v>72</v>
      </c>
      <c r="C23" s="69">
        <v>3</v>
      </c>
      <c r="D23" s="69">
        <v>5</v>
      </c>
      <c r="E23" s="69">
        <v>3</v>
      </c>
      <c r="F23" s="69">
        <v>0</v>
      </c>
      <c r="G23" s="69">
        <v>6</v>
      </c>
      <c r="H23" s="69">
        <v>1</v>
      </c>
      <c r="I23" s="69">
        <v>5</v>
      </c>
      <c r="J23" s="69">
        <v>-2</v>
      </c>
      <c r="K23" s="69">
        <v>5</v>
      </c>
      <c r="L23" s="68">
        <f>SUM(C23:K23)</f>
        <v>26</v>
      </c>
      <c r="M23" s="68">
        <f>M22+1</f>
        <v>20</v>
      </c>
      <c r="N23" s="90">
        <v>19200</v>
      </c>
      <c r="O23" s="90">
        <f>O22+N23</f>
        <v>302403</v>
      </c>
    </row>
    <row r="24" spans="1:15" x14ac:dyDescent="0.25">
      <c r="A24" s="17" t="s">
        <v>69</v>
      </c>
      <c r="B24" s="30" t="s">
        <v>74</v>
      </c>
      <c r="C24" s="69">
        <v>3</v>
      </c>
      <c r="D24" s="69">
        <v>1</v>
      </c>
      <c r="E24" s="69">
        <v>3</v>
      </c>
      <c r="F24" s="69">
        <v>0</v>
      </c>
      <c r="G24" s="69">
        <v>6</v>
      </c>
      <c r="H24" s="69">
        <v>3</v>
      </c>
      <c r="I24" s="69">
        <v>5</v>
      </c>
      <c r="J24" s="69">
        <v>0</v>
      </c>
      <c r="K24" s="69">
        <v>5</v>
      </c>
      <c r="L24" s="68">
        <f>SUM(C24:K24)</f>
        <v>26</v>
      </c>
      <c r="M24" s="68">
        <f>M23+1</f>
        <v>21</v>
      </c>
      <c r="N24" s="90">
        <v>19200</v>
      </c>
      <c r="O24" s="90">
        <f>O23+N24</f>
        <v>321603</v>
      </c>
    </row>
    <row r="25" spans="1:15" x14ac:dyDescent="0.25">
      <c r="A25" s="17" t="s">
        <v>8</v>
      </c>
      <c r="B25" s="31" t="s">
        <v>135</v>
      </c>
      <c r="C25" s="70">
        <v>5</v>
      </c>
      <c r="D25" s="70">
        <v>1</v>
      </c>
      <c r="E25" s="70">
        <v>1</v>
      </c>
      <c r="F25" s="70">
        <v>4</v>
      </c>
      <c r="G25" s="70">
        <v>7</v>
      </c>
      <c r="H25" s="70">
        <v>3</v>
      </c>
      <c r="I25" s="70">
        <v>4</v>
      </c>
      <c r="J25" s="70">
        <v>-1</v>
      </c>
      <c r="K25" s="70">
        <v>2</v>
      </c>
      <c r="L25" s="71">
        <f>SUM(C25:K25)</f>
        <v>26</v>
      </c>
      <c r="M25" s="68">
        <f>M24+1</f>
        <v>22</v>
      </c>
      <c r="N25" s="90">
        <v>55000</v>
      </c>
      <c r="O25" s="90">
        <f>O24+N25</f>
        <v>376603</v>
      </c>
    </row>
    <row r="26" spans="1:15" x14ac:dyDescent="0.25">
      <c r="A26" s="17" t="s">
        <v>12</v>
      </c>
      <c r="B26" s="54" t="s">
        <v>131</v>
      </c>
      <c r="C26" s="70">
        <v>3</v>
      </c>
      <c r="D26" s="70">
        <v>1</v>
      </c>
      <c r="E26" s="70">
        <v>1</v>
      </c>
      <c r="F26" s="70">
        <v>0</v>
      </c>
      <c r="G26" s="70">
        <v>6</v>
      </c>
      <c r="H26" s="70">
        <v>5</v>
      </c>
      <c r="I26" s="70">
        <v>5</v>
      </c>
      <c r="J26" s="70">
        <v>0</v>
      </c>
      <c r="K26" s="44">
        <v>5</v>
      </c>
      <c r="L26" s="71">
        <f>SUM(C26:K26)</f>
        <v>26</v>
      </c>
      <c r="M26" s="68">
        <f>M25+1</f>
        <v>23</v>
      </c>
      <c r="N26" s="90">
        <v>5000</v>
      </c>
      <c r="O26" s="90">
        <f>O25+N26</f>
        <v>381603</v>
      </c>
    </row>
    <row r="27" spans="1:15" x14ac:dyDescent="0.25">
      <c r="A27" s="17" t="s">
        <v>5</v>
      </c>
      <c r="B27" s="51" t="s">
        <v>68</v>
      </c>
      <c r="C27" s="73">
        <v>3</v>
      </c>
      <c r="D27" s="73">
        <v>5</v>
      </c>
      <c r="E27" s="73">
        <v>3</v>
      </c>
      <c r="F27" s="73">
        <v>0</v>
      </c>
      <c r="G27" s="73">
        <v>1</v>
      </c>
      <c r="H27" s="73">
        <v>3</v>
      </c>
      <c r="I27" s="73">
        <v>5</v>
      </c>
      <c r="J27" s="73">
        <v>0</v>
      </c>
      <c r="K27" s="73">
        <v>5</v>
      </c>
      <c r="L27" s="16">
        <f>SUM(C27:K27)</f>
        <v>25</v>
      </c>
      <c r="M27" s="68">
        <f>M26+1</f>
        <v>24</v>
      </c>
      <c r="N27" s="90">
        <v>26946</v>
      </c>
      <c r="O27" s="90">
        <f>O26+N27</f>
        <v>408549</v>
      </c>
    </row>
    <row r="28" spans="1:15" x14ac:dyDescent="0.25">
      <c r="A28" s="18" t="s">
        <v>69</v>
      </c>
      <c r="B28" s="3" t="s">
        <v>70</v>
      </c>
      <c r="C28" s="69">
        <v>3</v>
      </c>
      <c r="D28" s="69">
        <v>1</v>
      </c>
      <c r="E28" s="69">
        <v>3</v>
      </c>
      <c r="F28" s="69">
        <v>0</v>
      </c>
      <c r="G28" s="69">
        <v>6</v>
      </c>
      <c r="H28" s="69">
        <v>5</v>
      </c>
      <c r="I28" s="69">
        <v>5</v>
      </c>
      <c r="J28" s="69">
        <v>-3</v>
      </c>
      <c r="K28" s="69">
        <v>5</v>
      </c>
      <c r="L28" s="68">
        <f>SUM(C28:K28)</f>
        <v>25</v>
      </c>
      <c r="M28" s="68">
        <f>M27+1</f>
        <v>25</v>
      </c>
      <c r="N28" s="90">
        <v>19200</v>
      </c>
      <c r="O28" s="90">
        <f>O27+N28</f>
        <v>427749</v>
      </c>
    </row>
    <row r="29" spans="1:15" ht="14.25" customHeight="1" x14ac:dyDescent="0.25">
      <c r="A29" s="17" t="s">
        <v>8</v>
      </c>
      <c r="B29" s="53" t="s">
        <v>179</v>
      </c>
      <c r="C29" s="70">
        <v>3</v>
      </c>
      <c r="D29" s="70">
        <v>1</v>
      </c>
      <c r="E29" s="70">
        <v>5</v>
      </c>
      <c r="F29" s="70">
        <v>4</v>
      </c>
      <c r="G29" s="70">
        <v>6</v>
      </c>
      <c r="H29" s="70">
        <v>0</v>
      </c>
      <c r="I29" s="70">
        <v>4</v>
      </c>
      <c r="J29" s="70">
        <v>0</v>
      </c>
      <c r="K29" s="70">
        <v>2</v>
      </c>
      <c r="L29" s="71">
        <f>SUM(C29:K29)</f>
        <v>25</v>
      </c>
      <c r="M29" s="68">
        <f>M28+1</f>
        <v>26</v>
      </c>
      <c r="N29" s="90">
        <v>26057</v>
      </c>
      <c r="O29" s="90">
        <f>O28+N29</f>
        <v>453806</v>
      </c>
    </row>
    <row r="30" spans="1:15" x14ac:dyDescent="0.25">
      <c r="A30" s="18" t="s">
        <v>69</v>
      </c>
      <c r="B30" s="30" t="s">
        <v>73</v>
      </c>
      <c r="C30" s="69">
        <v>3</v>
      </c>
      <c r="D30" s="69">
        <v>1</v>
      </c>
      <c r="E30" s="69">
        <v>3</v>
      </c>
      <c r="F30" s="69">
        <v>0</v>
      </c>
      <c r="G30" s="69">
        <v>6</v>
      </c>
      <c r="H30" s="69">
        <v>0</v>
      </c>
      <c r="I30" s="69">
        <v>5</v>
      </c>
      <c r="J30" s="69">
        <v>-2</v>
      </c>
      <c r="K30" s="69">
        <v>5</v>
      </c>
      <c r="L30" s="68">
        <f>SUM(C30:K30)</f>
        <v>21</v>
      </c>
      <c r="M30" s="68">
        <f>M29+1</f>
        <v>27</v>
      </c>
      <c r="N30" s="90">
        <v>19200</v>
      </c>
      <c r="O30" s="90">
        <f>O29+N30</f>
        <v>473006</v>
      </c>
    </row>
  </sheetData>
  <sortState ref="A7:O33">
    <sortCondition descending="1" ref="L7"/>
  </sortState>
  <mergeCells count="1">
    <mergeCell ref="A1:O1"/>
  </mergeCells>
  <pageMargins left="0.25" right="0.25" top="0.75" bottom="0.75" header="0.3" footer="0.3"/>
  <pageSetup paperSize="9"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Projects - Procedure 1</vt:lpstr>
      <vt:lpstr>Priority - Procedure 4</vt:lpstr>
    </vt:vector>
  </TitlesOfParts>
  <Company>BHI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BHI</dc:creator>
  <cp:lastModifiedBy>Alberto Costa Neves</cp:lastModifiedBy>
  <cp:lastPrinted>2014-05-12T08:21:53Z</cp:lastPrinted>
  <dcterms:created xsi:type="dcterms:W3CDTF">2014-05-06T07:00:05Z</dcterms:created>
  <dcterms:modified xsi:type="dcterms:W3CDTF">2014-05-12T10:23:53Z</dcterms:modified>
</cp:coreProperties>
</file>