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3090" yWindow="15" windowWidth="17685" windowHeight="14685" tabRatio="900"/>
  </bookViews>
  <sheets>
    <sheet name="&gt; AI LIST &lt;" sheetId="1" r:id="rId1"/>
    <sheet name="••Calendar" sheetId="4" state="veryHidden" r:id="rId2"/>
    <sheet name="••AI List Support" sheetId="6" state="veryHidden" r:id="rId3"/>
    <sheet name="&gt; HELP &lt;" sheetId="5" r:id="rId4"/>
    <sheet name="&lt;Add Your Sheets Here&gt;" sheetId="51" r:id="rId5"/>
  </sheets>
  <definedNames>
    <definedName name="_xlnm._FilterDatabase" localSheetId="0" hidden="1">0</definedName>
    <definedName name="AI2003Version" localSheetId="0" hidden="1">FALSE</definedName>
    <definedName name="AIAutoBullet" localSheetId="0" hidden="1">TRUE</definedName>
    <definedName name="AIAutomationTabContent" localSheetId="0" hidden="1">'&gt; AI LIST &lt;'!$B$21</definedName>
    <definedName name="AICalendarLocation" localSheetId="0" hidden="1">'&gt; AI LIST &lt;'!$D$15</definedName>
    <definedName name="AICalendarSnapshot" localSheetId="1" hidden="1">'••Calendar'!$A$5:$CS$14</definedName>
    <definedName name="AICFDisableActiveRow" localSheetId="0" hidden="1">FALSE</definedName>
    <definedName name="AICFDisableAlternatingAndPriority" localSheetId="0" hidden="1">FALSE</definedName>
    <definedName name="AICFDisableClosed" localSheetId="0" hidden="1">FALSE</definedName>
    <definedName name="AIClosed" localSheetId="0" hidden="1">'&gt; AI LIST &lt;'!$C$10</definedName>
    <definedName name="AICollapsed" localSheetId="0" hidden="1">'&gt; AI LIST &lt;'!$B$10</definedName>
    <definedName name="AIContactInfoExcelAutomationHelp" localSheetId="3" hidden="1">'&gt; HELP &lt;'!$25:$27</definedName>
    <definedName name="AIContactInfoJTFAutomation" localSheetId="3" hidden="1">'&gt; HELP &lt;'!$22:$24</definedName>
    <definedName name="AICopyright" localSheetId="0" hidden="1">'&gt; AI LIST &lt;'!$O$70</definedName>
    <definedName name="AICurrentZoomLevel" localSheetId="0" hidden="1">100</definedName>
    <definedName name="AICustomMode" localSheetId="0" hidden="1">0</definedName>
    <definedName name="AICustomModeLast" localSheetId="0" hidden="1">41153</definedName>
    <definedName name="AICustomUndoStack" localSheetId="0" hidden="1">" "</definedName>
    <definedName name="AIDataValidationCategory" localSheetId="0" hidden="1">'&gt; AI LIST &lt;'!$E$75:$E$80</definedName>
    <definedName name="AIDataValidationHeaderRow" localSheetId="0" hidden="1">'&gt; AI LIST &lt;'!$B$74</definedName>
    <definedName name="AIDataValidationLastRow" localSheetId="0" hidden="1">'&gt; AI LIST &lt;'!$B$105</definedName>
    <definedName name="AIDataValidationPriority" localSheetId="0" hidden="1">'&gt; AI LIST &lt;'!$J$75:$J$83</definedName>
    <definedName name="AIDataValidationResp" localSheetId="0" hidden="1">'&gt; AI LIST &lt;'!$H$75:$H$95</definedName>
    <definedName name="AIDataValidationStatus" localSheetId="0" hidden="1">'&gt; AI LIST &lt;'!$L$75:$L$83</definedName>
    <definedName name="AIDataValidationSubcategory" localSheetId="0" hidden="1">'&gt; AI LIST &lt;'!$F$75</definedName>
    <definedName name="AIDateFormat" localSheetId="0" hidden="1">"ddd m/d/yyyy"</definedName>
    <definedName name="AIDateFormatSetManual" localSheetId="0" hidden="1">0</definedName>
    <definedName name="AIDetailRangeKey" localSheetId="0" hidden="1">'&gt; AI LIST &lt;'!$A$11</definedName>
    <definedName name="AIEmailAddressStorageStart" localSheetId="0" hidden="1">'&gt; AI LIST &lt;'!$H$75</definedName>
    <definedName name="AIExpanded" localSheetId="0" hidden="1">'&gt; AI LIST &lt;'!$B$9</definedName>
    <definedName name="AIFilename" localSheetId="0" hidden="1">MID(CELL("filename",'&gt; AI LIST &lt;'!$A$1),FIND("[",CELL("filename",'&gt; AI LIST &lt;'!$A$1))+1, FIND(".xls",CELL("filename",'&gt; AI LIST &lt;'!$A$1))-FIND("[",CELL("filename",'&gt; AI LIST &lt;'!$A$1))-1)</definedName>
    <definedName name="AIFileNameEndText" localSheetId="0" hidden="1">" "</definedName>
    <definedName name="AIFileNameTitleCell" localSheetId="0" hidden="1">'&gt; AI LIST &lt;'!$D$12</definedName>
    <definedName name="AIFooter" localSheetId="0" hidden="1">'&gt; AI LIST &lt;'!$B$70</definedName>
    <definedName name="AIFormatGroupDetailNew" localSheetId="0" hidden="1">'&gt; AI LIST &lt;'!$B$6</definedName>
    <definedName name="AIFormatGroupHeader" localSheetId="0" hidden="1">'&gt; AI LIST &lt;'!$B$2:$O$2</definedName>
    <definedName name="AIFormatGroupHeaderClosed" localSheetId="0" hidden="1">'&gt; AI LIST &lt;'!$B$7:$O$7</definedName>
    <definedName name="AIFormatGroupHeaderNew" localSheetId="0" hidden="1">'&gt; AI LIST &lt;'!$B$5:$O$5</definedName>
    <definedName name="AIFormatRow" localSheetId="0" hidden="1">'&gt; AI LIST &lt;'!$B$3:$W$3</definedName>
    <definedName name="AIFullScreenSetting" localSheetId="0" hidden="1">FALSE</definedName>
    <definedName name="AIHelpSheet" localSheetId="3" hidden="1">'&gt; HELP &lt;'!$A$2</definedName>
    <definedName name="AIHiddenVisibility" localSheetId="0" hidden="1">TRUE</definedName>
    <definedName name="AIHideValuesStartRow" localSheetId="0" hidden="1">'&gt; AI LIST &lt;'!$B$114</definedName>
    <definedName name="AIListPassword" localSheetId="0" hidden="1">0</definedName>
    <definedName name="AILogoOnDate" localSheetId="0" hidden="1">0</definedName>
    <definedName name="AIMenuTop" localSheetId="0" hidden="1">239</definedName>
    <definedName name="AIMessageAutomationDisabled" localSheetId="0" hidden="1">'&gt; AI LIST &lt;'!$B$24</definedName>
    <definedName name="AIMessageBrokenByExcel2003" localSheetId="0" hidden="1">'&gt; AI LIST &lt;'!$B$26</definedName>
    <definedName name="AIMessageExcel2003Issues" localSheetId="0" hidden="1">'&gt; AI LIST &lt;'!$B$25</definedName>
    <definedName name="AIMessageRestrictedPerformance" localSheetId="0" hidden="1">'&gt; AI LIST &lt;'!$B$27</definedName>
    <definedName name="AIMessageWarningText" localSheetId="0" hidden="1">'&gt; AI LIST &lt;'!$B$23</definedName>
    <definedName name="AIOpen" localSheetId="0" hidden="1">'&gt; AI LIST &lt;'!$C$9</definedName>
    <definedName name="AIReadOnlyMode" localSheetId="0" hidden="1">FALSE</definedName>
    <definedName name="AIScrollArrows" localSheetId="0" hidden="1">FALSE</definedName>
    <definedName name="AISheet" localSheetId="0" hidden="1">'&gt; AI LIST &lt;'!$A$1</definedName>
    <definedName name="AIShowValuesRow" localSheetId="0" hidden="1">'&gt; AI LIST &lt;'!$B$111</definedName>
    <definedName name="AISortAscending" localSheetId="0" hidden="1">'&gt; AI LIST &lt;'!$D$9</definedName>
    <definedName name="AISortDescending" localSheetId="0" hidden="1">'&gt; AI LIST &lt;'!$D$10</definedName>
    <definedName name="AITitle" localSheetId="0" hidden="1">" "</definedName>
    <definedName name="AIUserVersion" hidden="1">"ExcelAutomationHelp"</definedName>
    <definedName name="AIVersionNumAsText" localSheetId="0" hidden="1">"v4.10"</definedName>
    <definedName name="CalendarMonthOffset" localSheetId="1">'••Calendar'!$I$3</definedName>
    <definedName name="HELP">'&gt; HELP &lt;'!$A$1</definedName>
    <definedName name="_xlnm.Print_Area" localSheetId="0">'&gt; AI LIST &lt;'!$B$12:$O$70</definedName>
    <definedName name="_xlnm.Print_Titles" localSheetId="0">'&gt; AI LIST &lt;'!$29:$29</definedName>
    <definedName name="Registration" localSheetId="2">'••AI List Support'!$A$18:$D$22</definedName>
    <definedName name="RowAssignment" localSheetId="2">'••AI List Support'!$A$1:$D$15</definedName>
    <definedName name="RowAssignmentStart" localSheetId="2">'••AI List Support'!$C$3</definedName>
  </definedNames>
  <calcPr calcId="145621"/>
</workbook>
</file>

<file path=xl/calcChain.xml><?xml version="1.0" encoding="utf-8"?>
<calcChain xmlns="http://schemas.openxmlformats.org/spreadsheetml/2006/main">
  <c r="W69" i="1" l="1"/>
  <c r="V69" i="1"/>
  <c r="U69" i="1"/>
  <c r="T69" i="1"/>
  <c r="S69" i="1"/>
  <c r="W68" i="1"/>
  <c r="V68" i="1"/>
  <c r="U68" i="1"/>
  <c r="T68" i="1"/>
  <c r="S68" i="1"/>
  <c r="W67" i="1"/>
  <c r="V67" i="1"/>
  <c r="U67" i="1"/>
  <c r="T67" i="1"/>
  <c r="S67" i="1"/>
  <c r="W66" i="1"/>
  <c r="V66" i="1"/>
  <c r="U66" i="1"/>
  <c r="T66" i="1"/>
  <c r="S66" i="1"/>
  <c r="W65" i="1"/>
  <c r="V65" i="1"/>
  <c r="U65" i="1"/>
  <c r="T65" i="1"/>
  <c r="S65" i="1"/>
  <c r="W64" i="1"/>
  <c r="V64" i="1"/>
  <c r="U64" i="1"/>
  <c r="T64" i="1"/>
  <c r="S64" i="1"/>
  <c r="W63" i="1"/>
  <c r="V63" i="1"/>
  <c r="U63" i="1"/>
  <c r="T63" i="1"/>
  <c r="S63" i="1"/>
  <c r="W62" i="1"/>
  <c r="V62" i="1"/>
  <c r="U62" i="1"/>
  <c r="T62" i="1"/>
  <c r="S62" i="1"/>
  <c r="W61" i="1"/>
  <c r="V61" i="1"/>
  <c r="U61" i="1"/>
  <c r="T61" i="1"/>
  <c r="S61" i="1"/>
  <c r="W60" i="1"/>
  <c r="V60" i="1"/>
  <c r="U60" i="1"/>
  <c r="T60" i="1"/>
  <c r="S60" i="1"/>
  <c r="W59" i="1"/>
  <c r="V59" i="1"/>
  <c r="U59" i="1"/>
  <c r="T59" i="1"/>
  <c r="S59" i="1"/>
  <c r="W58" i="1"/>
  <c r="V58" i="1"/>
  <c r="U58" i="1"/>
  <c r="T58" i="1"/>
  <c r="S58" i="1"/>
  <c r="W57" i="1"/>
  <c r="V57" i="1"/>
  <c r="U57" i="1"/>
  <c r="T57" i="1"/>
  <c r="S57" i="1"/>
  <c r="W56" i="1"/>
  <c r="V56" i="1"/>
  <c r="U56" i="1"/>
  <c r="T56" i="1"/>
  <c r="S56" i="1"/>
  <c r="W55" i="1"/>
  <c r="V55" i="1"/>
  <c r="U55" i="1"/>
  <c r="T55" i="1"/>
  <c r="S55" i="1"/>
  <c r="W54" i="1"/>
  <c r="V54" i="1"/>
  <c r="U54" i="1"/>
  <c r="T54" i="1"/>
  <c r="S54" i="1"/>
  <c r="W53" i="1"/>
  <c r="V53" i="1"/>
  <c r="U53" i="1"/>
  <c r="T53" i="1"/>
  <c r="S53" i="1"/>
  <c r="W52" i="1"/>
  <c r="V52" i="1"/>
  <c r="U52" i="1"/>
  <c r="T52" i="1"/>
  <c r="S52" i="1"/>
  <c r="W51" i="1"/>
  <c r="V51" i="1"/>
  <c r="U51" i="1"/>
  <c r="T51" i="1"/>
  <c r="S51" i="1"/>
  <c r="W50" i="1"/>
  <c r="V50" i="1"/>
  <c r="U50" i="1"/>
  <c r="T50" i="1"/>
  <c r="S50" i="1"/>
  <c r="W49" i="1"/>
  <c r="V49" i="1"/>
  <c r="U49" i="1"/>
  <c r="T49" i="1"/>
  <c r="S49" i="1"/>
  <c r="W48" i="1"/>
  <c r="V48" i="1"/>
  <c r="U48" i="1"/>
  <c r="T48" i="1"/>
  <c r="S48" i="1"/>
  <c r="W47" i="1"/>
  <c r="V47" i="1"/>
  <c r="U47" i="1"/>
  <c r="T47" i="1"/>
  <c r="S47" i="1"/>
  <c r="W46" i="1"/>
  <c r="V46" i="1"/>
  <c r="U46" i="1"/>
  <c r="T46" i="1"/>
  <c r="S46" i="1"/>
  <c r="W45" i="1"/>
  <c r="V45" i="1"/>
  <c r="U45" i="1"/>
  <c r="T45" i="1"/>
  <c r="S45" i="1"/>
  <c r="W44" i="1"/>
  <c r="V44" i="1"/>
  <c r="U44" i="1"/>
  <c r="T44" i="1"/>
  <c r="S44" i="1"/>
  <c r="W43" i="1"/>
  <c r="V43" i="1"/>
  <c r="U43" i="1"/>
  <c r="T43" i="1"/>
  <c r="S43" i="1"/>
  <c r="W42" i="1"/>
  <c r="V42" i="1"/>
  <c r="U42" i="1"/>
  <c r="T42" i="1"/>
  <c r="S42" i="1"/>
  <c r="W41" i="1"/>
  <c r="V41" i="1"/>
  <c r="U41" i="1"/>
  <c r="T41" i="1"/>
  <c r="S41" i="1"/>
  <c r="W39" i="1"/>
  <c r="V39" i="1"/>
  <c r="U39" i="1"/>
  <c r="T39" i="1"/>
  <c r="S39" i="1"/>
  <c r="W38" i="1"/>
  <c r="V38" i="1"/>
  <c r="U38" i="1"/>
  <c r="T38" i="1"/>
  <c r="S38" i="1"/>
  <c r="W37" i="1"/>
  <c r="V37" i="1"/>
  <c r="U37" i="1"/>
  <c r="T37" i="1"/>
  <c r="S37" i="1"/>
  <c r="W36" i="1"/>
  <c r="V36" i="1"/>
  <c r="U36" i="1"/>
  <c r="T36" i="1"/>
  <c r="S36" i="1"/>
  <c r="W35" i="1"/>
  <c r="V35" i="1"/>
  <c r="U35" i="1"/>
  <c r="T35" i="1"/>
  <c r="S35" i="1"/>
  <c r="W34" i="1"/>
  <c r="V34" i="1"/>
  <c r="U34" i="1"/>
  <c r="T34" i="1"/>
  <c r="S34" i="1"/>
  <c r="W33" i="1"/>
  <c r="V33" i="1"/>
  <c r="U33" i="1"/>
  <c r="T33" i="1"/>
  <c r="S33" i="1"/>
  <c r="W31" i="1"/>
  <c r="V31" i="1"/>
  <c r="U31" i="1"/>
  <c r="T31" i="1"/>
  <c r="S31" i="1"/>
  <c r="O70" i="1"/>
  <c r="B29" i="5" l="1"/>
  <c r="A15" i="6" l="1"/>
  <c r="A22" i="6"/>
  <c r="B70" i="1"/>
  <c r="C6" i="5" s="1"/>
  <c r="B16" i="4" l="1"/>
  <c r="C72" i="5"/>
  <c r="O14" i="1"/>
  <c r="B65" i="5" l="1"/>
  <c r="B66" i="5"/>
  <c r="B48" i="5"/>
  <c r="B47" i="5" l="1"/>
  <c r="C20" i="6"/>
  <c r="D12" i="1" l="1"/>
  <c r="T3" i="1" l="1"/>
  <c r="U3" i="1"/>
  <c r="V3" i="1"/>
  <c r="W3" i="1"/>
  <c r="A11" i="1" l="1"/>
  <c r="B97" i="5" l="1"/>
  <c r="B96" i="5"/>
  <c r="B17" i="5"/>
  <c r="B16" i="5"/>
  <c r="I2" i="4"/>
  <c r="B6" i="4" s="1"/>
  <c r="B8" i="4" l="1"/>
  <c r="C8" i="4" s="1"/>
  <c r="D8" i="4" s="1"/>
  <c r="E8" i="4" s="1"/>
  <c r="F8" i="4" s="1"/>
  <c r="G8" i="4" s="1"/>
  <c r="H8" i="4" s="1"/>
  <c r="B9" i="4" s="1"/>
  <c r="C9" i="4" s="1"/>
  <c r="D9" i="4" s="1"/>
  <c r="E9" i="4" s="1"/>
  <c r="F9" i="4" s="1"/>
  <c r="G9" i="4" s="1"/>
  <c r="H9" i="4" s="1"/>
  <c r="B10" i="4" s="1"/>
  <c r="C10" i="4" s="1"/>
  <c r="D10" i="4" s="1"/>
  <c r="E10" i="4" s="1"/>
  <c r="F10" i="4" s="1"/>
  <c r="G10" i="4" s="1"/>
  <c r="H10" i="4" s="1"/>
  <c r="B11" i="4" s="1"/>
  <c r="C11" i="4" s="1"/>
  <c r="D11" i="4" s="1"/>
  <c r="E11" i="4" s="1"/>
  <c r="F11" i="4" s="1"/>
  <c r="G11" i="4" s="1"/>
  <c r="H11" i="4" s="1"/>
  <c r="B12" i="4" s="1"/>
  <c r="C12" i="4" s="1"/>
  <c r="D12" i="4" s="1"/>
  <c r="E12" i="4" s="1"/>
  <c r="F12" i="4" s="1"/>
  <c r="G12" i="4" s="1"/>
  <c r="H12" i="4" s="1"/>
  <c r="B13" i="4" s="1"/>
  <c r="C13" i="4" s="1"/>
  <c r="D13" i="4" s="1"/>
  <c r="E13" i="4" s="1"/>
  <c r="F13" i="4" s="1"/>
  <c r="G13" i="4" s="1"/>
  <c r="H13" i="4" s="1"/>
  <c r="J6" i="4"/>
  <c r="R6" i="4" l="1"/>
  <c r="J8" i="4"/>
  <c r="K8" i="4" s="1"/>
  <c r="L8" i="4" s="1"/>
  <c r="M8" i="4" s="1"/>
  <c r="N8" i="4" s="1"/>
  <c r="O8" i="4" s="1"/>
  <c r="P8" i="4" s="1"/>
  <c r="J9" i="4" s="1"/>
  <c r="K9" i="4" s="1"/>
  <c r="L9" i="4" s="1"/>
  <c r="M9" i="4" s="1"/>
  <c r="N9" i="4" s="1"/>
  <c r="O9" i="4" s="1"/>
  <c r="P9" i="4" s="1"/>
  <c r="J10" i="4" s="1"/>
  <c r="K10" i="4" s="1"/>
  <c r="L10" i="4" s="1"/>
  <c r="M10" i="4" s="1"/>
  <c r="N10" i="4" s="1"/>
  <c r="O10" i="4" s="1"/>
  <c r="P10" i="4" s="1"/>
  <c r="J11" i="4" s="1"/>
  <c r="K11" i="4" s="1"/>
  <c r="L11" i="4" s="1"/>
  <c r="M11" i="4" s="1"/>
  <c r="N11" i="4" s="1"/>
  <c r="O11" i="4" s="1"/>
  <c r="P11" i="4" s="1"/>
  <c r="J12" i="4" s="1"/>
  <c r="K12" i="4" s="1"/>
  <c r="L12" i="4" s="1"/>
  <c r="M12" i="4" s="1"/>
  <c r="N12" i="4" s="1"/>
  <c r="O12" i="4" s="1"/>
  <c r="P12" i="4" s="1"/>
  <c r="J13" i="4" s="1"/>
  <c r="K13" i="4" s="1"/>
  <c r="L13" i="4" s="1"/>
  <c r="M13" i="4" s="1"/>
  <c r="N13" i="4" s="1"/>
  <c r="O13" i="4" s="1"/>
  <c r="P13" i="4" s="1"/>
  <c r="R8" i="4" l="1"/>
  <c r="S8" i="4" s="1"/>
  <c r="T8" i="4" s="1"/>
  <c r="U8" i="4" s="1"/>
  <c r="V8" i="4" s="1"/>
  <c r="W8" i="4" s="1"/>
  <c r="X8" i="4" s="1"/>
  <c r="R9" i="4" s="1"/>
  <c r="S9" i="4" s="1"/>
  <c r="T9" i="4" s="1"/>
  <c r="U9" i="4" s="1"/>
  <c r="V9" i="4" s="1"/>
  <c r="W9" i="4" s="1"/>
  <c r="X9" i="4" s="1"/>
  <c r="R10" i="4" s="1"/>
  <c r="S10" i="4" s="1"/>
  <c r="T10" i="4" s="1"/>
  <c r="U10" i="4" s="1"/>
  <c r="V10" i="4" s="1"/>
  <c r="W10" i="4" s="1"/>
  <c r="X10" i="4" s="1"/>
  <c r="R11" i="4" s="1"/>
  <c r="S11" i="4" s="1"/>
  <c r="T11" i="4" s="1"/>
  <c r="U11" i="4" s="1"/>
  <c r="V11" i="4" s="1"/>
  <c r="W11" i="4" s="1"/>
  <c r="X11" i="4" s="1"/>
  <c r="R12" i="4" s="1"/>
  <c r="S12" i="4" s="1"/>
  <c r="T12" i="4" s="1"/>
  <c r="U12" i="4" s="1"/>
  <c r="V12" i="4" s="1"/>
  <c r="W12" i="4" s="1"/>
  <c r="X12" i="4" s="1"/>
  <c r="R13" i="4" s="1"/>
  <c r="S13" i="4" s="1"/>
  <c r="T13" i="4" s="1"/>
  <c r="U13" i="4" s="1"/>
  <c r="V13" i="4" s="1"/>
  <c r="W13" i="4" s="1"/>
  <c r="X13" i="4" s="1"/>
  <c r="Z6" i="4"/>
  <c r="AH6" i="4" l="1"/>
  <c r="Z8" i="4"/>
  <c r="AA8" i="4" s="1"/>
  <c r="AB8" i="4" s="1"/>
  <c r="AC8" i="4" s="1"/>
  <c r="AD8" i="4" s="1"/>
  <c r="AE8" i="4" s="1"/>
  <c r="AF8" i="4" s="1"/>
  <c r="Z9" i="4" s="1"/>
  <c r="AA9" i="4" s="1"/>
  <c r="AB9" i="4" s="1"/>
  <c r="AC9" i="4" s="1"/>
  <c r="AD9" i="4" s="1"/>
  <c r="AE9" i="4" s="1"/>
  <c r="AF9" i="4" s="1"/>
  <c r="Z10" i="4" s="1"/>
  <c r="AA10" i="4" s="1"/>
  <c r="AB10" i="4" s="1"/>
  <c r="AC10" i="4" s="1"/>
  <c r="AD10" i="4" s="1"/>
  <c r="AE10" i="4" s="1"/>
  <c r="AF10" i="4" s="1"/>
  <c r="Z11" i="4" s="1"/>
  <c r="AA11" i="4" s="1"/>
  <c r="AB11" i="4" s="1"/>
  <c r="AC11" i="4" s="1"/>
  <c r="AD11" i="4" s="1"/>
  <c r="AE11" i="4" s="1"/>
  <c r="AF11" i="4" s="1"/>
  <c r="Z12" i="4" s="1"/>
  <c r="AA12" i="4" s="1"/>
  <c r="AB12" i="4" s="1"/>
  <c r="AC12" i="4" s="1"/>
  <c r="AD12" i="4" s="1"/>
  <c r="AE12" i="4" s="1"/>
  <c r="AF12" i="4" s="1"/>
  <c r="Z13" i="4" s="1"/>
  <c r="AA13" i="4" s="1"/>
  <c r="AB13" i="4" s="1"/>
  <c r="AC13" i="4" s="1"/>
  <c r="AD13" i="4" s="1"/>
  <c r="AE13" i="4" s="1"/>
  <c r="AF13" i="4" s="1"/>
  <c r="AH8" i="4" l="1"/>
  <c r="AI8" i="4" s="1"/>
  <c r="AJ8" i="4" s="1"/>
  <c r="AK8" i="4" s="1"/>
  <c r="AL8" i="4" s="1"/>
  <c r="AM8" i="4" s="1"/>
  <c r="AN8" i="4" s="1"/>
  <c r="AH9" i="4" s="1"/>
  <c r="AI9" i="4" s="1"/>
  <c r="AJ9" i="4" s="1"/>
  <c r="AK9" i="4" s="1"/>
  <c r="AL9" i="4" s="1"/>
  <c r="AM9" i="4" s="1"/>
  <c r="AN9" i="4" s="1"/>
  <c r="AH10" i="4" s="1"/>
  <c r="AI10" i="4" s="1"/>
  <c r="AJ10" i="4" s="1"/>
  <c r="AK10" i="4" s="1"/>
  <c r="AL10" i="4" s="1"/>
  <c r="AM10" i="4" s="1"/>
  <c r="AN10" i="4" s="1"/>
  <c r="AH11" i="4" s="1"/>
  <c r="AI11" i="4" s="1"/>
  <c r="AJ11" i="4" s="1"/>
  <c r="AK11" i="4" s="1"/>
  <c r="AL11" i="4" s="1"/>
  <c r="AM11" i="4" s="1"/>
  <c r="AN11" i="4" s="1"/>
  <c r="AH12" i="4" s="1"/>
  <c r="AI12" i="4" s="1"/>
  <c r="AJ12" i="4" s="1"/>
  <c r="AK12" i="4" s="1"/>
  <c r="AL12" i="4" s="1"/>
  <c r="AM12" i="4" s="1"/>
  <c r="AN12" i="4" s="1"/>
  <c r="AH13" i="4" s="1"/>
  <c r="AI13" i="4" s="1"/>
  <c r="AJ13" i="4" s="1"/>
  <c r="AK13" i="4" s="1"/>
  <c r="AL13" i="4" s="1"/>
  <c r="AM13" i="4" s="1"/>
  <c r="AN13" i="4" s="1"/>
  <c r="AP6" i="4"/>
  <c r="AX6" i="4" l="1"/>
  <c r="AP8" i="4"/>
  <c r="AQ8" i="4" s="1"/>
  <c r="AR8" i="4" s="1"/>
  <c r="AS8" i="4" s="1"/>
  <c r="AT8" i="4" s="1"/>
  <c r="AU8" i="4" s="1"/>
  <c r="AV8" i="4" s="1"/>
  <c r="AP9" i="4" s="1"/>
  <c r="AQ9" i="4" s="1"/>
  <c r="AR9" i="4" s="1"/>
  <c r="AS9" i="4" s="1"/>
  <c r="AT9" i="4" s="1"/>
  <c r="AU9" i="4" s="1"/>
  <c r="AV9" i="4" s="1"/>
  <c r="AP10" i="4" s="1"/>
  <c r="AQ10" i="4" s="1"/>
  <c r="AR10" i="4" s="1"/>
  <c r="AS10" i="4" s="1"/>
  <c r="AT10" i="4" s="1"/>
  <c r="AU10" i="4" s="1"/>
  <c r="AV10" i="4" s="1"/>
  <c r="AP11" i="4" s="1"/>
  <c r="AQ11" i="4" s="1"/>
  <c r="AR11" i="4" s="1"/>
  <c r="AS11" i="4" s="1"/>
  <c r="AT11" i="4" s="1"/>
  <c r="AU11" i="4" s="1"/>
  <c r="AV11" i="4" s="1"/>
  <c r="AP12" i="4" s="1"/>
  <c r="AQ12" i="4" s="1"/>
  <c r="AR12" i="4" s="1"/>
  <c r="AS12" i="4" s="1"/>
  <c r="AT12" i="4" s="1"/>
  <c r="AU12" i="4" s="1"/>
  <c r="AV12" i="4" s="1"/>
  <c r="AP13" i="4" s="1"/>
  <c r="AQ13" i="4" s="1"/>
  <c r="AR13" i="4" s="1"/>
  <c r="AS13" i="4" s="1"/>
  <c r="AT13" i="4" s="1"/>
  <c r="AU13" i="4" s="1"/>
  <c r="AV13" i="4" s="1"/>
  <c r="AX8" i="4" l="1"/>
  <c r="AY8" i="4" s="1"/>
  <c r="AZ8" i="4" s="1"/>
  <c r="BA8" i="4" s="1"/>
  <c r="BB8" i="4" s="1"/>
  <c r="BC8" i="4" s="1"/>
  <c r="BD8" i="4" s="1"/>
  <c r="AX9" i="4" s="1"/>
  <c r="AY9" i="4" s="1"/>
  <c r="AZ9" i="4" s="1"/>
  <c r="BA9" i="4" s="1"/>
  <c r="BB9" i="4" s="1"/>
  <c r="BC9" i="4" s="1"/>
  <c r="BD9" i="4" s="1"/>
  <c r="AX10" i="4" s="1"/>
  <c r="AY10" i="4" s="1"/>
  <c r="AZ10" i="4" s="1"/>
  <c r="BA10" i="4" s="1"/>
  <c r="BB10" i="4" s="1"/>
  <c r="BC10" i="4" s="1"/>
  <c r="BD10" i="4" s="1"/>
  <c r="AX11" i="4" s="1"/>
  <c r="AY11" i="4" s="1"/>
  <c r="AZ11" i="4" s="1"/>
  <c r="BA11" i="4" s="1"/>
  <c r="BB11" i="4" s="1"/>
  <c r="BC11" i="4" s="1"/>
  <c r="BD11" i="4" s="1"/>
  <c r="AX12" i="4" s="1"/>
  <c r="AY12" i="4" s="1"/>
  <c r="AZ12" i="4" s="1"/>
  <c r="BA12" i="4" s="1"/>
  <c r="BB12" i="4" s="1"/>
  <c r="BC12" i="4" s="1"/>
  <c r="BD12" i="4" s="1"/>
  <c r="AX13" i="4" s="1"/>
  <c r="AY13" i="4" s="1"/>
  <c r="AZ13" i="4" s="1"/>
  <c r="BA13" i="4" s="1"/>
  <c r="BB13" i="4" s="1"/>
  <c r="BC13" i="4" s="1"/>
  <c r="BD13" i="4" s="1"/>
  <c r="BF6" i="4"/>
  <c r="BN6" i="4" l="1"/>
  <c r="BF8" i="4"/>
  <c r="BG8" i="4" s="1"/>
  <c r="BH8" i="4" s="1"/>
  <c r="BI8" i="4" s="1"/>
  <c r="BJ8" i="4" s="1"/>
  <c r="BK8" i="4" s="1"/>
  <c r="BL8" i="4" s="1"/>
  <c r="BF9" i="4" s="1"/>
  <c r="BG9" i="4" s="1"/>
  <c r="BH9" i="4" s="1"/>
  <c r="BI9" i="4" s="1"/>
  <c r="BJ9" i="4" s="1"/>
  <c r="BK9" i="4" s="1"/>
  <c r="BL9" i="4" s="1"/>
  <c r="BF10" i="4" s="1"/>
  <c r="BG10" i="4" s="1"/>
  <c r="BH10" i="4" s="1"/>
  <c r="BI10" i="4" s="1"/>
  <c r="BJ10" i="4" s="1"/>
  <c r="BK10" i="4" s="1"/>
  <c r="BL10" i="4" s="1"/>
  <c r="BF11" i="4" s="1"/>
  <c r="BG11" i="4" s="1"/>
  <c r="BH11" i="4" s="1"/>
  <c r="BI11" i="4" s="1"/>
  <c r="BJ11" i="4" s="1"/>
  <c r="BK11" i="4" s="1"/>
  <c r="BL11" i="4" s="1"/>
  <c r="BF12" i="4" s="1"/>
  <c r="BG12" i="4" s="1"/>
  <c r="BH12" i="4" s="1"/>
  <c r="BI12" i="4" s="1"/>
  <c r="BJ12" i="4" s="1"/>
  <c r="BK12" i="4" s="1"/>
  <c r="BL12" i="4" s="1"/>
  <c r="BF13" i="4" s="1"/>
  <c r="BG13" i="4" s="1"/>
  <c r="BH13" i="4" s="1"/>
  <c r="BI13" i="4" s="1"/>
  <c r="BJ13" i="4" s="1"/>
  <c r="BK13" i="4" s="1"/>
  <c r="BL13" i="4" s="1"/>
  <c r="BN8" i="4" l="1"/>
  <c r="BO8" i="4" s="1"/>
  <c r="BP8" i="4" s="1"/>
  <c r="BQ8" i="4" s="1"/>
  <c r="BR8" i="4" s="1"/>
  <c r="BS8" i="4" s="1"/>
  <c r="BT8" i="4" s="1"/>
  <c r="BN9" i="4" s="1"/>
  <c r="BO9" i="4" s="1"/>
  <c r="BP9" i="4" s="1"/>
  <c r="BQ9" i="4" s="1"/>
  <c r="BR9" i="4" s="1"/>
  <c r="BS9" i="4" s="1"/>
  <c r="BT9" i="4" s="1"/>
  <c r="BN10" i="4" s="1"/>
  <c r="BO10" i="4" s="1"/>
  <c r="BP10" i="4" s="1"/>
  <c r="BQ10" i="4" s="1"/>
  <c r="BR10" i="4" s="1"/>
  <c r="BS10" i="4" s="1"/>
  <c r="BT10" i="4" s="1"/>
  <c r="BN11" i="4" s="1"/>
  <c r="BO11" i="4" s="1"/>
  <c r="BP11" i="4" s="1"/>
  <c r="BQ11" i="4" s="1"/>
  <c r="BR11" i="4" s="1"/>
  <c r="BS11" i="4" s="1"/>
  <c r="BT11" i="4" s="1"/>
  <c r="BN12" i="4" s="1"/>
  <c r="BO12" i="4" s="1"/>
  <c r="BP12" i="4" s="1"/>
  <c r="BQ12" i="4" s="1"/>
  <c r="BR12" i="4" s="1"/>
  <c r="BS12" i="4" s="1"/>
  <c r="BT12" i="4" s="1"/>
  <c r="BN13" i="4" s="1"/>
  <c r="BO13" i="4" s="1"/>
  <c r="BP13" i="4" s="1"/>
  <c r="BQ13" i="4" s="1"/>
  <c r="BR13" i="4" s="1"/>
  <c r="BS13" i="4" s="1"/>
  <c r="BT13" i="4" s="1"/>
  <c r="BV6" i="4"/>
  <c r="CD6" i="4" l="1"/>
  <c r="BV8" i="4"/>
  <c r="BW8" i="4" s="1"/>
  <c r="BX8" i="4" s="1"/>
  <c r="BY8" i="4" s="1"/>
  <c r="BZ8" i="4" s="1"/>
  <c r="CA8" i="4" s="1"/>
  <c r="CB8" i="4" s="1"/>
  <c r="BV9" i="4" s="1"/>
  <c r="BW9" i="4" s="1"/>
  <c r="BX9" i="4" s="1"/>
  <c r="BY9" i="4" s="1"/>
  <c r="BZ9" i="4" s="1"/>
  <c r="CA9" i="4" s="1"/>
  <c r="CB9" i="4" s="1"/>
  <c r="BV10" i="4" s="1"/>
  <c r="BW10" i="4" s="1"/>
  <c r="BX10" i="4" s="1"/>
  <c r="BY10" i="4" s="1"/>
  <c r="BZ10" i="4" s="1"/>
  <c r="CA10" i="4" s="1"/>
  <c r="CB10" i="4" s="1"/>
  <c r="BV11" i="4" s="1"/>
  <c r="BW11" i="4" s="1"/>
  <c r="BX11" i="4" s="1"/>
  <c r="BY11" i="4" s="1"/>
  <c r="BZ11" i="4" s="1"/>
  <c r="CA11" i="4" s="1"/>
  <c r="CB11" i="4" s="1"/>
  <c r="BV12" i="4" s="1"/>
  <c r="BW12" i="4" s="1"/>
  <c r="BX12" i="4" s="1"/>
  <c r="BY12" i="4" s="1"/>
  <c r="BZ12" i="4" s="1"/>
  <c r="CA12" i="4" s="1"/>
  <c r="CB12" i="4" s="1"/>
  <c r="BV13" i="4" s="1"/>
  <c r="BW13" i="4" s="1"/>
  <c r="BX13" i="4" s="1"/>
  <c r="BY13" i="4" s="1"/>
  <c r="BZ13" i="4" s="1"/>
  <c r="CA13" i="4" s="1"/>
  <c r="CB13" i="4" s="1"/>
  <c r="CD8" i="4" l="1"/>
  <c r="CE8" i="4" s="1"/>
  <c r="CF8" i="4" s="1"/>
  <c r="CG8" i="4" s="1"/>
  <c r="CH8" i="4" s="1"/>
  <c r="CI8" i="4" s="1"/>
  <c r="CJ8" i="4" s="1"/>
  <c r="CD9" i="4" s="1"/>
  <c r="CE9" i="4" s="1"/>
  <c r="CF9" i="4" s="1"/>
  <c r="CG9" i="4" s="1"/>
  <c r="CH9" i="4" s="1"/>
  <c r="CI9" i="4" s="1"/>
  <c r="CJ9" i="4" s="1"/>
  <c r="CD10" i="4" s="1"/>
  <c r="CE10" i="4" s="1"/>
  <c r="CF10" i="4" s="1"/>
  <c r="CG10" i="4" s="1"/>
  <c r="CH10" i="4" s="1"/>
  <c r="CI10" i="4" s="1"/>
  <c r="CJ10" i="4" s="1"/>
  <c r="CD11" i="4" s="1"/>
  <c r="CE11" i="4" s="1"/>
  <c r="CF11" i="4" s="1"/>
  <c r="CG11" i="4" s="1"/>
  <c r="CH11" i="4" s="1"/>
  <c r="CI11" i="4" s="1"/>
  <c r="CJ11" i="4" s="1"/>
  <c r="CD12" i="4" s="1"/>
  <c r="CE12" i="4" s="1"/>
  <c r="CF12" i="4" s="1"/>
  <c r="CG12" i="4" s="1"/>
  <c r="CH12" i="4" s="1"/>
  <c r="CI12" i="4" s="1"/>
  <c r="CJ12" i="4" s="1"/>
  <c r="CD13" i="4" s="1"/>
  <c r="CE13" i="4" s="1"/>
  <c r="CF13" i="4" s="1"/>
  <c r="CG13" i="4" s="1"/>
  <c r="CH13" i="4" s="1"/>
  <c r="CI13" i="4" s="1"/>
  <c r="CJ13" i="4" s="1"/>
  <c r="CL6" i="4"/>
  <c r="CL8" i="4" l="1"/>
  <c r="CM8" i="4" s="1"/>
  <c r="CN8" i="4" s="1"/>
  <c r="CO8" i="4" s="1"/>
  <c r="CP8" i="4" s="1"/>
  <c r="CQ8" i="4" s="1"/>
  <c r="CR8" i="4" s="1"/>
  <c r="CL9" i="4" s="1"/>
  <c r="CM9" i="4" s="1"/>
  <c r="CN9" i="4" s="1"/>
  <c r="CO9" i="4" s="1"/>
  <c r="CP9" i="4" s="1"/>
  <c r="CQ9" i="4" s="1"/>
  <c r="CR9" i="4" s="1"/>
  <c r="CL10" i="4" s="1"/>
  <c r="CM10" i="4" s="1"/>
  <c r="CN10" i="4" s="1"/>
  <c r="CO10" i="4" s="1"/>
  <c r="CP10" i="4" s="1"/>
  <c r="CQ10" i="4" s="1"/>
  <c r="CR10" i="4" s="1"/>
  <c r="CL11" i="4" s="1"/>
  <c r="CM11" i="4" s="1"/>
  <c r="CN11" i="4" s="1"/>
  <c r="CO11" i="4" s="1"/>
  <c r="CP11" i="4" s="1"/>
  <c r="CQ11" i="4" s="1"/>
  <c r="CR11" i="4" s="1"/>
  <c r="CL12" i="4" s="1"/>
  <c r="CM12" i="4" s="1"/>
  <c r="CN12" i="4" s="1"/>
  <c r="CO12" i="4" s="1"/>
  <c r="CP12" i="4" s="1"/>
  <c r="CQ12" i="4" s="1"/>
  <c r="CR12" i="4" s="1"/>
  <c r="CL13" i="4" s="1"/>
  <c r="CM13" i="4" s="1"/>
  <c r="CN13" i="4" s="1"/>
  <c r="CO13" i="4" s="1"/>
  <c r="CP13" i="4" s="1"/>
  <c r="CQ13" i="4" s="1"/>
  <c r="CR13" i="4" s="1"/>
  <c r="S3" i="1" l="1"/>
  <c r="B14" i="1" s="1"/>
</calcChain>
</file>

<file path=xl/sharedStrings.xml><?xml version="1.0" encoding="utf-8"?>
<sst xmlns="http://schemas.openxmlformats.org/spreadsheetml/2006/main" count="559" uniqueCount="312">
  <si>
    <t>Subcategory</t>
  </si>
  <si>
    <t>Action</t>
  </si>
  <si>
    <t>Resp</t>
  </si>
  <si>
    <t>Priority</t>
  </si>
  <si>
    <t>Status</t>
  </si>
  <si>
    <t>Comment</t>
  </si>
  <si>
    <t>Unique ID</t>
  </si>
  <si>
    <t>Last Sync</t>
  </si>
  <si>
    <t>FullFIleName At Sync</t>
  </si>
  <si>
    <t>Due Group</t>
  </si>
  <si>
    <t>☐</t>
  </si>
  <si>
    <t>☑</t>
  </si>
  <si>
    <t>◢ Open</t>
  </si>
  <si>
    <t>◢ New (since last sort)</t>
  </si>
  <si>
    <t>Default Column widths</t>
  </si>
  <si>
    <t>▶</t>
  </si>
  <si>
    <t>Due</t>
  </si>
  <si>
    <t xml:space="preserve"> ▾</t>
  </si>
  <si>
    <t xml:space="preserve"> ▴</t>
  </si>
  <si>
    <t>Default Start Date:</t>
  </si>
  <si>
    <t>Month Offset:</t>
  </si>
  <si>
    <t>S</t>
  </si>
  <si>
    <t>M</t>
  </si>
  <si>
    <t>T</t>
  </si>
  <si>
    <t>W</t>
  </si>
  <si>
    <t>F</t>
  </si>
  <si>
    <t>•</t>
  </si>
  <si>
    <t>►</t>
  </si>
  <si>
    <t>► Terms &amp; Conditions ◄</t>
  </si>
  <si>
    <t>1)</t>
  </si>
  <si>
    <t>2)</t>
  </si>
  <si>
    <t>3)</t>
  </si>
  <si>
    <t>4)</t>
  </si>
  <si>
    <t>5)</t>
  </si>
  <si>
    <t>AICollapseCol</t>
  </si>
  <si>
    <t>AIClosedCol</t>
  </si>
  <si>
    <t>AINumCol</t>
  </si>
  <si>
    <t>AICategoryCol</t>
  </si>
  <si>
    <t>AISubcategoryCol</t>
  </si>
  <si>
    <t>AIActionCol</t>
  </si>
  <si>
    <t>AIDescCol</t>
  </si>
  <si>
    <t>AIRespCol</t>
  </si>
  <si>
    <t>AIPriorityCol</t>
  </si>
  <si>
    <t>AIDueCol</t>
  </si>
  <si>
    <t>AIStatusCol</t>
  </si>
  <si>
    <t>AICommentCol</t>
  </si>
  <si>
    <t>AICreatedCol</t>
  </si>
  <si>
    <t>AIUpdatedCol</t>
  </si>
  <si>
    <t>AIUniqueIDCol</t>
  </si>
  <si>
    <t>AILastSyncCol</t>
  </si>
  <si>
    <t>AIFullFileNameAtSyncCol</t>
  </si>
  <si>
    <t>AINewOpenClosedCol</t>
  </si>
  <si>
    <t>AIDueGroupCol</t>
  </si>
  <si>
    <t>◢ Closed</t>
  </si>
  <si>
    <t>User Tips:</t>
  </si>
  <si>
    <t>Copyright applies to all company standard content, visual style, and standard programming code.  Unlawful to duplicate/modify standards without consent.</t>
  </si>
  <si>
    <t>New Open Closed</t>
  </si>
  <si>
    <t>◢</t>
  </si>
  <si>
    <t>Created Group</t>
  </si>
  <si>
    <t>Updated Group</t>
  </si>
  <si>
    <t>AICreatedGroupCol</t>
  </si>
  <si>
    <t>AIUpdatedGroupCol</t>
  </si>
  <si>
    <t>Category</t>
  </si>
  <si>
    <t>Action Item</t>
  </si>
  <si>
    <t xml:space="preserve">Alt+F1 • </t>
  </si>
  <si>
    <t>Shift+F10 •</t>
  </si>
  <si>
    <r>
      <rPr>
        <b/>
        <sz val="10"/>
        <rFont val="Verdana"/>
        <family val="2"/>
      </rPr>
      <t>Right Click</t>
    </r>
    <r>
      <rPr>
        <sz val="10"/>
        <rFont val="Verdana"/>
        <family val="2"/>
      </rPr>
      <t xml:space="preserve"> Mouse Menu</t>
    </r>
  </si>
  <si>
    <t>Ctrl+Arrows •</t>
  </si>
  <si>
    <t>Arrows •</t>
  </si>
  <si>
    <t>Created</t>
  </si>
  <si>
    <t>6)</t>
  </si>
  <si>
    <r>
      <rPr>
        <b/>
        <sz val="10"/>
        <rFont val="Verdana"/>
        <family val="2"/>
      </rPr>
      <t xml:space="preserve">Browse </t>
    </r>
    <r>
      <rPr>
        <sz val="10"/>
        <rFont val="Verdana"/>
        <family val="2"/>
      </rPr>
      <t>Cells</t>
    </r>
  </si>
  <si>
    <t xml:space="preserve"> </t>
  </si>
  <si>
    <t>Past Due</t>
  </si>
  <si>
    <r>
      <rPr>
        <b/>
        <sz val="10"/>
        <rFont val="Verdana"/>
        <family val="2"/>
      </rPr>
      <t>Find</t>
    </r>
    <r>
      <rPr>
        <sz val="10"/>
        <rFont val="Verdana"/>
        <family val="2"/>
      </rPr>
      <t xml:space="preserve"> (Search)</t>
    </r>
  </si>
  <si>
    <t>Alt+Enter •</t>
  </si>
  <si>
    <r>
      <rPr>
        <b/>
        <sz val="10"/>
        <rFont val="Verdana"/>
        <family val="2"/>
      </rPr>
      <t>Next line</t>
    </r>
    <r>
      <rPr>
        <sz val="10"/>
        <rFont val="Verdana"/>
        <family val="2"/>
      </rPr>
      <t xml:space="preserve"> (within a cell)</t>
    </r>
  </si>
  <si>
    <t>Enter custom details about this AI List</t>
  </si>
  <si>
    <t>asdg</t>
  </si>
  <si>
    <r>
      <rPr>
        <b/>
        <sz val="10"/>
        <rFont val="Verdana"/>
        <family val="2"/>
      </rPr>
      <t xml:space="preserve">Jump </t>
    </r>
    <r>
      <rPr>
        <sz val="10"/>
        <rFont val="Verdana"/>
        <family val="2"/>
      </rPr>
      <t>Cells within Group</t>
    </r>
  </si>
  <si>
    <t>Ctrl+f •</t>
  </si>
  <si>
    <t>► Common Keyboard Shortcuts ◄</t>
  </si>
  <si>
    <t>Registration</t>
  </si>
  <si>
    <t>App/Version</t>
  </si>
  <si>
    <t>Email</t>
  </si>
  <si>
    <t>► Left Click</t>
  </si>
  <si>
    <t>► Right Click</t>
  </si>
  <si>
    <r>
      <rPr>
        <b/>
        <sz val="10"/>
        <rFont val="Verdana"/>
        <family val="2"/>
      </rPr>
      <t>• Cell</t>
    </r>
    <r>
      <rPr>
        <sz val="10"/>
        <rFont val="Verdana"/>
        <family val="2"/>
      </rPr>
      <t xml:space="preserve"> - Right click on any cell to close, move, delete, email row, etc…</t>
    </r>
  </si>
  <si>
    <r>
      <rPr>
        <b/>
        <sz val="10"/>
        <rFont val="Verdana"/>
        <family val="2"/>
      </rPr>
      <t>• Column Names</t>
    </r>
    <r>
      <rPr>
        <sz val="10"/>
        <rFont val="Verdana"/>
        <family val="2"/>
      </rPr>
      <t xml:space="preserve"> - Click on header column names to sort.</t>
    </r>
  </si>
  <si>
    <r>
      <rPr>
        <b/>
        <sz val="10"/>
        <rFont val="Verdana"/>
        <family val="2"/>
      </rPr>
      <t>• Header</t>
    </r>
    <r>
      <rPr>
        <sz val="10"/>
        <rFont val="Verdana"/>
        <family val="2"/>
      </rPr>
      <t xml:space="preserve"> - Right click on header column names to change column width, show, or hide.</t>
    </r>
  </si>
  <si>
    <r>
      <rPr>
        <b/>
        <sz val="10"/>
        <rFont val="Verdana"/>
        <family val="2"/>
      </rPr>
      <t>► Dbl. Click</t>
    </r>
    <r>
      <rPr>
        <b/>
        <sz val="10"/>
        <rFont val="Verdana"/>
        <family val="2"/>
      </rPr>
      <t/>
    </r>
  </si>
  <si>
    <r>
      <rPr>
        <b/>
        <sz val="10"/>
        <rFont val="Verdana"/>
        <family val="2"/>
      </rPr>
      <t>• Groups</t>
    </r>
    <r>
      <rPr>
        <sz val="10"/>
        <rFont val="Verdana"/>
        <family val="2"/>
      </rPr>
      <t xml:space="preserve"> - Double click on sorted group row names, to hide or show.</t>
    </r>
  </si>
  <si>
    <r>
      <rPr>
        <b/>
        <sz val="10"/>
        <rFont val="Verdana"/>
        <family val="2"/>
      </rPr>
      <t>• Due Date</t>
    </r>
    <r>
      <rPr>
        <sz val="10"/>
        <rFont val="Verdana"/>
        <family val="2"/>
      </rPr>
      <t xml:space="preserve"> - Double click on due date fields to pop up date selection calendar.</t>
    </r>
  </si>
  <si>
    <r>
      <rPr>
        <b/>
        <sz val="10"/>
        <rFont val="Verdana"/>
        <family val="2"/>
      </rPr>
      <t>• Check Box</t>
    </r>
    <r>
      <rPr>
        <sz val="10"/>
        <rFont val="Verdana"/>
        <family val="2"/>
      </rPr>
      <t xml:space="preserve"> - Double click on each row's checkbox (on left) to close or re-open row.</t>
    </r>
  </si>
  <si>
    <r>
      <rPr>
        <b/>
        <sz val="10"/>
        <rFont val="Verdana"/>
        <family val="2"/>
      </rPr>
      <t>Green Button</t>
    </r>
    <r>
      <rPr>
        <sz val="10"/>
        <rFont val="Verdana"/>
        <family val="2"/>
      </rPr>
      <t xml:space="preserve"> Top Menu</t>
    </r>
  </si>
  <si>
    <r>
      <rPr>
        <b/>
        <sz val="10"/>
        <rFont val="Verdana"/>
        <family val="2"/>
      </rPr>
      <t>• Green Button Top Menu</t>
    </r>
    <r>
      <rPr>
        <sz val="10"/>
        <rFont val="Verdana"/>
        <family val="2"/>
      </rPr>
      <t xml:space="preserve"> - Click for full screen mode, spell check, email integration, &amp; more…</t>
    </r>
  </si>
  <si>
    <t>Press When Using AI List:</t>
  </si>
  <si>
    <t>Navigation and Search:</t>
  </si>
  <si>
    <r>
      <t>Ctrl+Home</t>
    </r>
    <r>
      <rPr>
        <sz val="10"/>
        <rFont val="Verdana"/>
        <family val="2"/>
      </rPr>
      <t xml:space="preserve"> (End)</t>
    </r>
    <r>
      <rPr>
        <b/>
        <sz val="10"/>
        <rFont val="Verdana"/>
        <family val="2"/>
      </rPr>
      <t xml:space="preserve"> •</t>
    </r>
  </si>
  <si>
    <r>
      <t xml:space="preserve">Goto </t>
    </r>
    <r>
      <rPr>
        <b/>
        <sz val="10"/>
        <rFont val="Verdana"/>
        <family val="2"/>
      </rPr>
      <t>First</t>
    </r>
    <r>
      <rPr>
        <sz val="10"/>
        <rFont val="Verdana"/>
        <family val="2"/>
      </rPr>
      <t xml:space="preserve"> (Last) Row</t>
    </r>
  </si>
  <si>
    <r>
      <rPr>
        <b/>
        <sz val="10"/>
        <rFont val="Verdana"/>
        <family val="2"/>
      </rPr>
      <t>Undo</t>
    </r>
    <r>
      <rPr>
        <sz val="10"/>
        <rFont val="Verdana"/>
        <family val="2"/>
      </rPr>
      <t xml:space="preserve"> (Redo)</t>
    </r>
  </si>
  <si>
    <r>
      <t xml:space="preserve">Ctrl+z </t>
    </r>
    <r>
      <rPr>
        <sz val="10"/>
        <rFont val="Verdana"/>
        <family val="2"/>
      </rPr>
      <t>(y)</t>
    </r>
    <r>
      <rPr>
        <b/>
        <sz val="10"/>
        <rFont val="Verdana"/>
        <family val="2"/>
      </rPr>
      <t xml:space="preserve"> •</t>
    </r>
  </si>
  <si>
    <t>► Enable Macros HELP ◄</t>
  </si>
  <si>
    <r>
      <t xml:space="preserve">Click </t>
    </r>
    <r>
      <rPr>
        <b/>
        <i/>
        <sz val="10"/>
        <rFont val="Verdana"/>
        <family val="2"/>
      </rPr>
      <t>Trust Center Settings...</t>
    </r>
    <r>
      <rPr>
        <sz val="10"/>
        <rFont val="Verdana"/>
        <family val="2"/>
      </rPr>
      <t xml:space="preserve"> on the bottom right</t>
    </r>
  </si>
  <si>
    <r>
      <t xml:space="preserve">Click </t>
    </r>
    <r>
      <rPr>
        <b/>
        <i/>
        <sz val="10"/>
        <rFont val="Verdana"/>
        <family val="2"/>
      </rPr>
      <t>Trust Center</t>
    </r>
    <r>
      <rPr>
        <sz val="10"/>
        <rFont val="Verdana"/>
        <family val="2"/>
      </rPr>
      <t xml:space="preserve"> on the far left</t>
    </r>
  </si>
  <si>
    <r>
      <t xml:space="preserve">Click </t>
    </r>
    <r>
      <rPr>
        <b/>
        <i/>
        <sz val="10"/>
        <rFont val="Verdana"/>
        <family val="2"/>
      </rPr>
      <t>Macro Settings</t>
    </r>
    <r>
      <rPr>
        <sz val="10"/>
        <rFont val="Verdana"/>
        <family val="2"/>
      </rPr>
      <t xml:space="preserve"> on the far left</t>
    </r>
  </si>
  <si>
    <r>
      <t xml:space="preserve">To Enable Macros in </t>
    </r>
    <r>
      <rPr>
        <b/>
        <i/>
        <u/>
        <sz val="10"/>
        <color rgb="FFFF0000"/>
        <rFont val="Verdana"/>
        <family val="2"/>
      </rPr>
      <t>Excel 2003 or older</t>
    </r>
    <r>
      <rPr>
        <b/>
        <i/>
        <sz val="10"/>
        <color rgb="FFFF0000"/>
        <rFont val="Verdana"/>
        <family val="2"/>
      </rPr>
      <t xml:space="preserve"> follow these instructions:</t>
    </r>
  </si>
  <si>
    <r>
      <t xml:space="preserve">To Enable Macros in </t>
    </r>
    <r>
      <rPr>
        <b/>
        <i/>
        <u/>
        <sz val="10"/>
        <color rgb="FFFF0000"/>
        <rFont val="Verdana"/>
        <family val="2"/>
      </rPr>
      <t>Excel 2007 or newer</t>
    </r>
    <r>
      <rPr>
        <b/>
        <i/>
        <sz val="10"/>
        <color rgb="FFFF0000"/>
        <rFont val="Verdana"/>
        <family val="2"/>
      </rPr>
      <t xml:space="preserve"> follow these instructions:</t>
    </r>
  </si>
  <si>
    <r>
      <t xml:space="preserve">Click the </t>
    </r>
    <r>
      <rPr>
        <b/>
        <i/>
        <sz val="10"/>
        <rFont val="Verdana"/>
        <family val="2"/>
      </rPr>
      <t>Tools</t>
    </r>
    <r>
      <rPr>
        <i/>
        <sz val="10"/>
        <rFont val="Verdana"/>
        <family val="2"/>
      </rPr>
      <t xml:space="preserve"> drop down menu</t>
    </r>
    <r>
      <rPr>
        <sz val="10"/>
        <rFont val="Verdana"/>
        <family val="2"/>
      </rPr>
      <t/>
    </r>
  </si>
  <si>
    <r>
      <t xml:space="preserve">Click </t>
    </r>
    <r>
      <rPr>
        <b/>
        <i/>
        <sz val="10"/>
        <rFont val="Verdana"/>
        <family val="2"/>
      </rPr>
      <t>Macro</t>
    </r>
    <r>
      <rPr>
        <sz val="10"/>
        <rFont val="Verdana"/>
        <family val="2"/>
      </rPr>
      <t xml:space="preserve"> line</t>
    </r>
  </si>
  <si>
    <r>
      <t xml:space="preserve">Click </t>
    </r>
    <r>
      <rPr>
        <b/>
        <i/>
        <sz val="10"/>
        <rFont val="Verdana"/>
        <family val="2"/>
      </rPr>
      <t>Security...</t>
    </r>
    <r>
      <rPr>
        <sz val="10"/>
        <rFont val="Verdana"/>
        <family val="2"/>
      </rPr>
      <t xml:space="preserve"> line</t>
    </r>
  </si>
  <si>
    <r>
      <t xml:space="preserve">Click </t>
    </r>
    <r>
      <rPr>
        <b/>
        <i/>
        <sz val="10"/>
        <rFont val="Verdana"/>
        <family val="2"/>
      </rPr>
      <t>Excel Options</t>
    </r>
    <r>
      <rPr>
        <sz val="10"/>
        <rFont val="Verdana"/>
        <family val="2"/>
      </rPr>
      <t xml:space="preserve"> button on the very bottom</t>
    </r>
  </si>
  <si>
    <r>
      <t xml:space="preserve">Select the </t>
    </r>
    <r>
      <rPr>
        <b/>
        <i/>
        <sz val="10"/>
        <rFont val="Verdana"/>
        <family val="2"/>
      </rPr>
      <t>Enable all macros</t>
    </r>
    <r>
      <rPr>
        <sz val="10"/>
        <rFont val="Verdana"/>
        <family val="2"/>
      </rPr>
      <t xml:space="preserve"> option to never need these steps again (the most popular choice)</t>
    </r>
  </si>
  <si>
    <r>
      <t xml:space="preserve">Select </t>
    </r>
    <r>
      <rPr>
        <b/>
        <i/>
        <sz val="10"/>
        <rFont val="Verdana"/>
        <family val="2"/>
      </rPr>
      <t>Low</t>
    </r>
    <r>
      <rPr>
        <sz val="10"/>
        <rFont val="Verdana"/>
        <family val="2"/>
      </rPr>
      <t xml:space="preserve"> on the Security Level tab to never need these steps again (the most popular choice)</t>
    </r>
  </si>
  <si>
    <t>Updated</t>
  </si>
  <si>
    <r>
      <t xml:space="preserve">◄AUTOMATION DISABLED►  </t>
    </r>
    <r>
      <rPr>
        <sz val="10"/>
        <color rgb="FFFF0000"/>
        <rFont val="Verdana"/>
        <family val="2"/>
      </rPr>
      <t xml:space="preserve">You must </t>
    </r>
    <r>
      <rPr>
        <i/>
        <sz val="10"/>
        <color rgb="FFFF0000"/>
        <rFont val="Verdana"/>
        <family val="2"/>
      </rPr>
      <t>“Enable Macros”</t>
    </r>
    <r>
      <rPr>
        <sz val="10"/>
        <color rgb="FFFF0000"/>
        <rFont val="Verdana"/>
        <family val="2"/>
      </rPr>
      <t xml:space="preserve"> for this automated file to function.  In some cases, you may be prompted to enable macros while opening this file, or along the top of this opened excel sheet.  Refer to the </t>
    </r>
    <r>
      <rPr>
        <i/>
        <sz val="10"/>
        <color rgb="FFFF0000"/>
        <rFont val="Verdana"/>
        <family val="2"/>
      </rPr>
      <t>'More Help'</t>
    </r>
    <r>
      <rPr>
        <sz val="10"/>
        <color rgb="FFFF0000"/>
        <rFont val="Verdana"/>
        <family val="2"/>
      </rPr>
      <t xml:space="preserve"> section within the excel sheet labeled &gt; HELP</t>
    </r>
    <r>
      <rPr>
        <sz val="10"/>
        <color theme="0" tint="-4.9989318521683403E-2"/>
        <rFont val="Verdana"/>
        <family val="2"/>
      </rPr>
      <t xml:space="preserve"> </t>
    </r>
    <r>
      <rPr>
        <sz val="10"/>
        <color rgb="FFFF0000"/>
        <rFont val="Verdana"/>
        <family val="2"/>
      </rPr>
      <t>&lt; for detailed instructions on how to permanently enable macros, and avoid this issue.</t>
    </r>
  </si>
  <si>
    <r>
      <t>Basic User Tips</t>
    </r>
    <r>
      <rPr>
        <b/>
        <i/>
        <sz val="10"/>
        <color rgb="FFFF0000"/>
        <rFont val="Verdana"/>
        <family val="2"/>
      </rPr>
      <t>:</t>
    </r>
  </si>
  <si>
    <t>More User Tips:</t>
  </si>
  <si>
    <t>► User Tips ◄</t>
  </si>
  <si>
    <t>100% Complete</t>
  </si>
  <si>
    <t>25% Complete</t>
  </si>
  <si>
    <t>50% Complete</t>
  </si>
  <si>
    <t>Done</t>
  </si>
  <si>
    <t>75% Complete</t>
  </si>
  <si>
    <t>Hold</t>
  </si>
  <si>
    <t>Low</t>
  </si>
  <si>
    <t>&lt;Enter any value&gt;</t>
  </si>
  <si>
    <r>
      <t xml:space="preserve">◄GRAPHICAL NOTICE►  </t>
    </r>
    <r>
      <rPr>
        <sz val="10"/>
        <color rgb="FFFF0000"/>
        <rFont val="Verdana"/>
        <family val="2"/>
      </rPr>
      <t xml:space="preserve">Our periodic auto-check discovered that some graphical features have been removed from this file by an older version of Excel.  To restore these features, open an Excel 2007 version file in Excel 2007 and use </t>
    </r>
    <r>
      <rPr>
        <i/>
        <sz val="10"/>
        <color rgb="FFFF0000"/>
        <rFont val="Verdana"/>
        <family val="2"/>
      </rPr>
      <t>'Import AI List'</t>
    </r>
    <r>
      <rPr>
        <sz val="10"/>
        <color rgb="FFFF0000"/>
        <rFont val="Verdana"/>
        <family val="2"/>
      </rPr>
      <t xml:space="preserve"> to bring over this file's data to the Excel 2007 version.</t>
    </r>
  </si>
  <si>
    <r>
      <t xml:space="preserve">RESTRICTED PERFORMANCE:  </t>
    </r>
    <r>
      <rPr>
        <sz val="10"/>
        <color theme="3"/>
        <rFont val="Verdana"/>
        <family val="2"/>
      </rPr>
      <t xml:space="preserve">Our periodic auto-check discovered that this version of the AI List file was optimized for Excel 2003 and older.  If you do not need Excel 2003 users to be in this file, ask the original file user for the “Excel 2007 or newer” version, then use its </t>
    </r>
    <r>
      <rPr>
        <i/>
        <sz val="10"/>
        <color theme="3"/>
        <rFont val="Verdana"/>
        <family val="2"/>
      </rPr>
      <t>'Import AI List'</t>
    </r>
    <r>
      <rPr>
        <sz val="10"/>
        <color theme="3"/>
        <rFont val="Verdana"/>
        <family val="2"/>
      </rPr>
      <t xml:space="preserve"> feature.</t>
    </r>
  </si>
  <si>
    <r>
      <t xml:space="preserve">◄EXCEL 2003 FILE NEEDED►  </t>
    </r>
    <r>
      <rPr>
        <sz val="10"/>
        <color rgb="FFFF0000"/>
        <rFont val="Verdana"/>
        <family val="2"/>
      </rPr>
      <t xml:space="preserve">This version of the AI List file was optimized for newer Excel, and possibly broken when not properly converted to Excel 2003.  Ask the original file user to SaveAs the original file to an Excel 2003 </t>
    </r>
    <r>
      <rPr>
        <i/>
        <sz val="10"/>
        <color rgb="FFFF0000"/>
        <rFont val="Verdana"/>
        <family val="2"/>
      </rPr>
      <t>‘.xls’</t>
    </r>
    <r>
      <rPr>
        <sz val="10"/>
        <color rgb="FFFF0000"/>
        <rFont val="Verdana"/>
        <family val="2"/>
      </rPr>
      <t xml:space="preserve"> (not ‘.xlsm’) file, from their Excel 2007 or newer application, before it is used in Excel 2003.</t>
    </r>
  </si>
  <si>
    <r>
      <t xml:space="preserve">◄BROKEN BY EXCEL 2003►  </t>
    </r>
    <r>
      <rPr>
        <sz val="10"/>
        <color rgb="FFFF0000"/>
        <rFont val="Verdana"/>
        <family val="2"/>
      </rPr>
      <t xml:space="preserve">This version of the AI List file was incorrectly converted by Excel 2003.  This can be corrected by asking the original file user to SaveAs the original file to an Excel 2003 </t>
    </r>
    <r>
      <rPr>
        <i/>
        <sz val="10"/>
        <color rgb="FFFF0000"/>
        <rFont val="Verdana"/>
        <family val="2"/>
      </rPr>
      <t>‘.xls’</t>
    </r>
    <r>
      <rPr>
        <sz val="10"/>
        <color rgb="FFFF0000"/>
        <rFont val="Verdana"/>
        <family val="2"/>
      </rPr>
      <t xml:space="preserve"> (not ‘.xlsm’) file, from their Excel 2007 or newer application.</t>
    </r>
  </si>
  <si>
    <t>Prohibition on Reverse Engineering, Decompilation, and Disassembly:  You may not reverse engineer, decompile, mimic, create derivative works, remove or crack passwords, or disassemble the file, including its sheets, formulas, formatting, and automated controls programming or VBA code.</t>
  </si>
  <si>
    <t>www.ExcelAutomationHelp.com</t>
  </si>
  <si>
    <t>Help@ExcelAutomationHelp.com</t>
  </si>
  <si>
    <t>For help using this spreadsheet, making functional changes or additions, or our assistance in creating your own custom excel automated solution, please contact our team at any of the below</t>
  </si>
  <si>
    <r>
      <t xml:space="preserve">You may </t>
    </r>
    <r>
      <rPr>
        <b/>
        <i/>
        <sz val="11"/>
        <color theme="1"/>
        <rFont val="Calibri"/>
        <family val="2"/>
        <scheme val="minor"/>
      </rPr>
      <t>create</t>
    </r>
    <r>
      <rPr>
        <i/>
        <sz val="11"/>
        <color theme="1"/>
        <rFont val="Calibri"/>
        <family val="2"/>
        <scheme val="minor"/>
      </rPr>
      <t xml:space="preserve"> additional sheets or </t>
    </r>
    <r>
      <rPr>
        <b/>
        <i/>
        <sz val="11"/>
        <color theme="1"/>
        <rFont val="Calibri"/>
        <family val="2"/>
        <scheme val="minor"/>
      </rPr>
      <t>copy in</t>
    </r>
    <r>
      <rPr>
        <i/>
        <sz val="11"/>
        <color theme="1"/>
        <rFont val="Calibri"/>
        <family val="2"/>
        <scheme val="minor"/>
      </rPr>
      <t xml:space="preserve"> sheets from other files.  You may not copy or move the original AI List included sheets to other files.</t>
    </r>
  </si>
  <si>
    <t>www.JTFAutomation.com</t>
  </si>
  <si>
    <t>Help@JTFAutomation.com</t>
  </si>
  <si>
    <t>+1 832-800-4JTF     (4583)</t>
  </si>
  <si>
    <t>Modification and Termination:  Without notice the Company may modify these terms, and may choose to terminate usage of the file by any or all other parties.  In such event, you must destroy all copies of the file in your possession.</t>
  </si>
  <si>
    <t>Copyright:  All title, including but not limited to copyrights, in and to the file and any copies thereof are owned by the Company.  All rights reserved.</t>
  </si>
  <si>
    <t>Terms of Usage:  All copies of this file must be immediately and permanently destroyed, and the Company informed, if you do not agree to all of these terms and conditions.  By storing, distributing, copying, or otherwise using the file, you agree to be bound by these terms of usage.  These terms represents the entire agreement concerning this program between you and the Company, and it supersedes any other proposal, representation, or understanding between all parties.</t>
  </si>
  <si>
    <t>Distribution:  You may distribute copies of the file to third parties so long as creation and ownership of this product is not implied as by anyone other than the Company, no money is exchanged directly or indirectly from it's distribution or usage, no portion of the file is removed or hidden or modified, and ALL of it's terms of usage are honored by all parties.</t>
  </si>
  <si>
    <t>Rental:  You may not rent, lease, or exchange money for this file, or any derivative of it.</t>
  </si>
  <si>
    <t>Compliance with Applicable Laws:  You must comply with all applicable laws regarding use, storage, or distribution of this file.</t>
  </si>
  <si>
    <t>No Warranties:  The Company expressly disclaims any warranty for the file. The file is provided 'As Is' without any express or implied warranty of any kind, including but not limited to any warranties of merchantability, noninfringement, or fitness of a particular purpose.  The Company does not warrant or assume responsibility for the accuracy or completeness of any information, text, graphics, links or other items contained within the file.  The Company makes no warranties respecting any harm that may be caused by the use or transmission of this file.  The Company further expressly disclaims any warranty or representation to users or to any third party.</t>
  </si>
  <si>
    <t>Limitation of Liability:  In no event shall the Company be liable for any damages (including, without limitation, lost profits, business interruption, or lost information) rising out of any use of or inability to use the file, even if the Company has been advised of the possibility of such damages.  In no event will the Company be liable for loss of data or for indirect, special, incidental, consequential (including lost profit), or other damages based in contract, tort or otherwise.  The Company shall have no liability with respect to the content of the file or any part thereof, including but not limited to errors or omissions contained therein, libel, infringements of rights of publicity, privacy, trademark rights, business interruption, personal injury, loss of privacy, moral rights or the disclosure of confidential information done by any parties.</t>
  </si>
  <si>
    <r>
      <t xml:space="preserve">Terms and Conditions of Access and Usage of This File:                                   </t>
    </r>
    <r>
      <rPr>
        <sz val="10"/>
        <color theme="1"/>
        <rFont val="Verdana"/>
        <family val="2"/>
      </rPr>
      <t>(End User License Agreement)</t>
    </r>
  </si>
  <si>
    <t>You:  All of these terms and conditions of access and usage apply to all users, viewers, keepers, copiers, receivers, and distributors of this file.  (hereafter defined as 'you')</t>
  </si>
  <si>
    <t>Maintenance of Copyright Notices and Logo:  You must not remove, hide, or alter any copyright notices, logos, sheets, or the Company identification on any and all copies of this file.  Only the Company's authorized and certified users may do so.  The Company reserves the right to revoke any previously given authorization, at any time.</t>
  </si>
  <si>
    <r>
      <t xml:space="preserve">Click the round </t>
    </r>
    <r>
      <rPr>
        <b/>
        <i/>
        <sz val="10"/>
        <rFont val="Verdana"/>
        <family val="2"/>
      </rPr>
      <t>Office</t>
    </r>
    <r>
      <rPr>
        <sz val="10"/>
        <rFont val="Verdana"/>
        <family val="2"/>
      </rPr>
      <t xml:space="preserve"> menu button or the </t>
    </r>
    <r>
      <rPr>
        <b/>
        <i/>
        <sz val="10"/>
        <rFont val="Verdana"/>
        <family val="2"/>
      </rPr>
      <t>File</t>
    </r>
    <r>
      <rPr>
        <sz val="10"/>
        <rFont val="Verdana"/>
        <family val="2"/>
      </rPr>
      <t xml:space="preserve"> tab in the far top left corner of Excel</t>
    </r>
  </si>
  <si>
    <t>+1 315-805-HELP     (4357)</t>
  </si>
  <si>
    <t>► AI List (Action Item List) HELP ◄</t>
  </si>
  <si>
    <t xml:space="preserve">End User Confirmation:  End user to confirm all materials provided/used within this file are free use materials or methods, and they accept all liability for their usage. (including copyright, licensing, confidentiality, etc)  End user to confirm final accuracy/functionality of the full file. (only basic limited iterative testing was included) </t>
  </si>
  <si>
    <t>Hidden</t>
  </si>
  <si>
    <t>Review</t>
  </si>
  <si>
    <t>Filter</t>
  </si>
  <si>
    <t>Hide These Values (Exclusions) (&lt;&gt; all)</t>
  </si>
  <si>
    <t>Show Only These Values (= all)</t>
  </si>
  <si>
    <t>Data Validation default lists (highlighted indicates default items which remain when rebuilding drop downs)</t>
  </si>
  <si>
    <t>Person</t>
  </si>
  <si>
    <t>7)</t>
  </si>
  <si>
    <t>8)</t>
  </si>
  <si>
    <t>9)</t>
  </si>
  <si>
    <t>10)</t>
  </si>
  <si>
    <t>Subject</t>
  </si>
  <si>
    <t>Basic User Tips</t>
  </si>
  <si>
    <t>5/29/2012-12:41:00 AM-817727</t>
  </si>
  <si>
    <t>T:\AI List\AI List v3.63 (...Limited Release Beta)\AI List - BLANK TEMPLATE v3.62a.xlsm</t>
  </si>
  <si>
    <t>7/10/2012-4:07:28 PM-106369</t>
  </si>
  <si>
    <t>More User Tips</t>
  </si>
  <si>
    <t>5/29/2012-12:41:07 AM-563217</t>
  </si>
  <si>
    <t>► Custom Excel Automation Help ◄</t>
  </si>
  <si>
    <r>
      <rPr>
        <b/>
        <sz val="10"/>
        <rFont val="Verdana"/>
        <family val="2"/>
      </rPr>
      <t>Sort by Column Header Names:</t>
    </r>
    <r>
      <rPr>
        <sz val="10"/>
        <rFont val="Verdana"/>
        <family val="2"/>
      </rPr>
      <t xml:space="preserve">  Click "AI#", "Category", "Priority", or any other column header name to automatically sort and group by that field</t>
    </r>
  </si>
  <si>
    <r>
      <rPr>
        <b/>
        <sz val="10"/>
        <rFont val="Verdana"/>
        <family val="2"/>
      </rPr>
      <t xml:space="preserve">Close Check Box:  </t>
    </r>
    <r>
      <rPr>
        <sz val="10"/>
        <rFont val="Verdana"/>
        <family val="2"/>
      </rPr>
      <t>Double click the empty check box (small square) on the far left of each row, to close the row</t>
    </r>
  </si>
  <si>
    <r>
      <rPr>
        <b/>
        <sz val="10"/>
        <rFont val="Verdana"/>
        <family val="2"/>
      </rPr>
      <t xml:space="preserve">Green Button:  </t>
    </r>
    <r>
      <rPr>
        <sz val="10"/>
        <rFont val="Verdana"/>
        <family val="2"/>
      </rPr>
      <t>Click it (at the very top left of the window) to access more features and options</t>
    </r>
  </si>
  <si>
    <r>
      <rPr>
        <b/>
        <sz val="10"/>
        <rFont val="Verdana"/>
        <family val="2"/>
      </rPr>
      <t xml:space="preserve">Automatically Add New Rows:  </t>
    </r>
    <r>
      <rPr>
        <sz val="10"/>
        <rFont val="Verdana"/>
        <family val="2"/>
      </rPr>
      <t>Type into the last blank row in the top 'New' group, and another new blank row will automatically be added for you</t>
    </r>
  </si>
  <si>
    <r>
      <rPr>
        <b/>
        <sz val="10"/>
        <rFont val="Verdana"/>
        <family val="2"/>
      </rPr>
      <t xml:space="preserve">Group Closed Items:  </t>
    </r>
    <r>
      <rPr>
        <sz val="10"/>
        <rFont val="Verdana"/>
        <family val="2"/>
      </rPr>
      <t>Click a column header name to sort by it, and all the closed items will automatically group at the bottom of the list</t>
    </r>
  </si>
  <si>
    <r>
      <rPr>
        <b/>
        <sz val="10"/>
        <rFont val="Verdana"/>
        <family val="2"/>
      </rPr>
      <t xml:space="preserve">Double Click "Due" for Calendar:  </t>
    </r>
    <r>
      <rPr>
        <sz val="10"/>
        <rFont val="Verdana"/>
        <family val="2"/>
      </rPr>
      <t>Double click a row's "Due" column cell, to open the popup calendar and pick a specific due date to assign</t>
    </r>
  </si>
  <si>
    <r>
      <rPr>
        <b/>
        <sz val="10"/>
        <rFont val="Verdana"/>
        <family val="2"/>
      </rPr>
      <t xml:space="preserve">Home (&amp; Other) Top Tabs:  </t>
    </r>
    <r>
      <rPr>
        <sz val="10"/>
        <rFont val="Verdana"/>
        <family val="2"/>
      </rPr>
      <t>Find along the top of the window, and use to gain screen space and see other useful information (like a full year calendar)</t>
    </r>
  </si>
  <si>
    <r>
      <rPr>
        <b/>
        <sz val="10"/>
        <rFont val="Verdana"/>
        <family val="2"/>
      </rPr>
      <t xml:space="preserve">Right Click Cells &amp; Headers:  </t>
    </r>
    <r>
      <rPr>
        <sz val="10"/>
        <rFont val="Verdana"/>
        <family val="2"/>
      </rPr>
      <t>Right click cells to show or hide rows based on values, or right click column header names to  show or hide full columns</t>
    </r>
  </si>
  <si>
    <r>
      <rPr>
        <b/>
        <sz val="10"/>
        <rFont val="Verdana"/>
        <family val="2"/>
      </rPr>
      <t xml:space="preserve">Double Click Gray Group:  </t>
    </r>
    <r>
      <rPr>
        <sz val="10"/>
        <rFont val="Verdana"/>
        <family val="2"/>
      </rPr>
      <t>Double click any gray group name to collapse or expand group rows (e.g. "More User Tips" group above AI # 7)</t>
    </r>
  </si>
  <si>
    <t>Cancel</t>
  </si>
  <si>
    <t>AI#:</t>
  </si>
  <si>
    <t>Category:</t>
  </si>
  <si>
    <t>Subject:</t>
  </si>
  <si>
    <t>Action:</t>
  </si>
  <si>
    <t>Person:</t>
  </si>
  <si>
    <t>Due:</t>
  </si>
  <si>
    <t>Status:</t>
  </si>
  <si>
    <t>Comment:</t>
  </si>
  <si>
    <t>Close with 'X':</t>
  </si>
  <si>
    <t>Subcategory:</t>
  </si>
  <si>
    <t>Priority:</t>
  </si>
  <si>
    <t>2/24/2014-6:13:11 PM-432666</t>
  </si>
  <si>
    <t>test act</t>
  </si>
  <si>
    <t>Acat</t>
  </si>
  <si>
    <t>14/2/26</t>
  </si>
  <si>
    <t>Mat</t>
  </si>
  <si>
    <t>Com EM2</t>
  </si>
  <si>
    <t>www</t>
  </si>
  <si>
    <t>Testsub 4</t>
  </si>
  <si>
    <t>AI#</t>
  </si>
  <si>
    <t>5/29/2012-12:40:00 AM-11142</t>
  </si>
  <si>
    <t>5/29/2012-12:40:59 AM-121989</t>
  </si>
  <si>
    <t>Category ▾</t>
  </si>
  <si>
    <r>
      <t xml:space="preserve">Interested in customizing this AI List, or automating your other Excel files?
</t>
    </r>
    <r>
      <rPr>
        <i/>
        <sz val="10"/>
        <color theme="3"/>
        <rFont val="Verdana"/>
        <family val="2"/>
      </rPr>
      <t>Excel Automation Help</t>
    </r>
    <r>
      <rPr>
        <sz val="10"/>
        <color theme="3"/>
        <rFont val="Verdana"/>
        <family val="2"/>
      </rPr>
      <t xml:space="preserve"> specializes in custom software automation within Excel.  Contact us at:
</t>
    </r>
    <r>
      <rPr>
        <b/>
        <sz val="10"/>
        <color theme="3"/>
        <rFont val="Verdana"/>
        <family val="2"/>
      </rPr>
      <t xml:space="preserve">                                                              
www.ExcelAutomationHelp.com  | +1 315-805-HELP  |  Help@ExcelAutomationHelp.com</t>
    </r>
  </si>
  <si>
    <r>
      <rPr>
        <b/>
        <sz val="10"/>
        <rFont val="Verdana"/>
        <family val="2"/>
      </rPr>
      <t xml:space="preserve">"Import Data" to Pull In Old List, or "Reset AI List" to Start Fresh:  </t>
    </r>
    <r>
      <rPr>
        <sz val="10"/>
        <rFont val="Verdana"/>
        <family val="2"/>
      </rPr>
      <t>Find them within the Green Button Top Menu, to continue using data from an older AI List file, or to clear this file</t>
    </r>
  </si>
  <si>
    <t xml:space="preserve">&lt;Enter any value&gt; </t>
  </si>
  <si>
    <t>TSMAD27</t>
  </si>
  <si>
    <t>4.1.1</t>
  </si>
  <si>
    <t>TSMAD to take into consideration the comments reported in paper HSSC5-INF2 (Appendix to Annex A), for inclusion in the next edition of the Use of the Object Catalogue (S-57, Appendix B.1, Annex A).  It was decided to develop a peper on this for HSSC6</t>
  </si>
  <si>
    <t>RF/JW</t>
  </si>
  <si>
    <t>TSMAD chair to include an additional item in the TSMAD work plan to review the S-100 Master Plan annually.  Needs to be completed and will be reviewed annually at HSSC.</t>
  </si>
  <si>
    <t xml:space="preserve">Provide a paper and recommendations on what S-58 checks should be included as part of S-101 – for TSMAD 29. </t>
  </si>
  <si>
    <t>BG</t>
  </si>
  <si>
    <t>RF/JP</t>
  </si>
  <si>
    <t xml:space="preserve">Remodel the concept for inshore and offshore (structures on the land and on the sea). </t>
  </si>
  <si>
    <t>4.5.2A</t>
  </si>
  <si>
    <t xml:space="preserve">Amend the UOC for coastline references dock area. </t>
  </si>
  <si>
    <t>JW</t>
  </si>
  <si>
    <t xml:space="preserve">Revise paragraph 1 of the UOC section 6.3.2 to make it consistent with the proposed amendment to the UOC section 6.2.1 that are proposed in paper TSMAD27-4.8.1. </t>
  </si>
  <si>
    <t>4.8.1B</t>
  </si>
  <si>
    <t>Produce an Encoding Bulletin providing guidance on “areas to be avoided” as proposed in paper TSMAD27-4.8.1B.</t>
  </si>
  <si>
    <t>TSMAD28/DIPWG6</t>
  </si>
  <si>
    <t>6.5A</t>
  </si>
  <si>
    <t>Include HDF5 as an enceding format in S-100 (It is included in S-102 and may also be used by the SCWG)</t>
  </si>
  <si>
    <t>Review and act upon the comments received for the review of the S-52, Ed 6.1 &amp; PresLib Ed. 4.0 drafts, and when updated, endorse the drafts and submit to HSSC6 for consideration.</t>
  </si>
  <si>
    <t>Make sure that “must” is used for all mandatory statements in the S-52 Ed 6.1.0 draft document.</t>
  </si>
  <si>
    <t>8.2B</t>
  </si>
  <si>
    <t>5/19/2014-12:50:00 PM-644488</t>
  </si>
  <si>
    <t xml:space="preserve">Forward all changes to definitions, that have resulted from the work on S-52 Ed 6.1.1, to the HDWG for review and inclusion in S-32.  CH </t>
  </si>
  <si>
    <t>5/19/2014-12:51:05 PM-509109</t>
  </si>
  <si>
    <t>Include a test in 6-64 for "text that can extend beyond a boundary", and remove the reference in S-64</t>
  </si>
  <si>
    <t>◢ TSMAD28/DIPWG6</t>
  </si>
  <si>
    <t>◢ TSMAD27</t>
  </si>
  <si>
    <t>TM</t>
  </si>
  <si>
    <t>CH/TM</t>
  </si>
  <si>
    <t>5/19/2014-12:53:27 PM-783452</t>
  </si>
  <si>
    <t>Develop an encoding bulleting to provide Guidance on how to encode a date tht includes a leap year sequence</t>
  </si>
  <si>
    <t>Consolidate those sections of S-52 that should be included in S-101 (as a result of meeting discussions), and send them out to TSMAD/DIPWG members for formal review and comment.    </t>
  </si>
  <si>
    <t>5/19/2014-12:54:53 PM-691798</t>
  </si>
  <si>
    <t>9.1A</t>
  </si>
  <si>
    <t>JP</t>
  </si>
  <si>
    <t>5/19/2014-12:55:10 PM-428126</t>
  </si>
  <si>
    <t>Assist SPAWAR in specifying any portrayal elements specified in S-52 PL 4.0 (display category, priority, etc.) that could not be determined.</t>
  </si>
  <si>
    <t>9.2A</t>
  </si>
  <si>
    <t>CH</t>
  </si>
  <si>
    <t>5/19/2014-12:56:02 PM-272548</t>
  </si>
  <si>
    <t>Provide guidance to SPAWAR regarding portrayal for hulks.</t>
  </si>
  <si>
    <t>5/19/2014-12:56:20 PM-266564</t>
  </si>
  <si>
    <t>Provide DIPWG with “finalized” implementation for lights and other recently changed features and attributes.</t>
  </si>
  <si>
    <t>5/19/2014-12:56:38 PM-640168</t>
  </si>
  <si>
    <t>CARIS to get back to CH concerning the level of effort required to fully convert all of the required S-52 CSPs into XSLT Templates.</t>
  </si>
  <si>
    <t>HA</t>
  </si>
  <si>
    <t xml:space="preserve">Include the revised S-101 Value Added Roadmap on the IHO website. </t>
  </si>
  <si>
    <t>5/19/2014-12:57:00 PM-639900</t>
  </si>
  <si>
    <t>10.2A</t>
  </si>
  <si>
    <t>IHB</t>
  </si>
  <si>
    <t>5/19/2014-12:57:17 PM-716571</t>
  </si>
  <si>
    <t>Update Figure 2 of the S-101 Value Added Roadmap document to illustrate how ECDIS will use S-57 and S-101 ENC data.</t>
  </si>
  <si>
    <t>5/19/2014-12:57:36 PM-946457</t>
  </si>
  <si>
    <t>10.3A</t>
  </si>
  <si>
    <t>Investigate whether a Content Management System could be used to generate/manage the content of the DCEG and other associated documents.  (JP)</t>
  </si>
  <si>
    <t>5/19/2014-12:57:58 PM-814601</t>
  </si>
  <si>
    <t>Develop S-101 symbology for virtual AIS aids</t>
  </si>
  <si>
    <t>10.5A</t>
  </si>
  <si>
    <t>DIPWG</t>
  </si>
  <si>
    <t>5/19/2014-12:58:20 PM-724267</t>
  </si>
  <si>
    <t>10.6A</t>
  </si>
  <si>
    <t>The DCEG is to ensure that LOKBSN and DOCARE are included as group 1 features.</t>
  </si>
  <si>
    <t>5/19/2014-12:58:38 PM-890472</t>
  </si>
  <si>
    <t>10.7A</t>
  </si>
  <si>
    <t xml:space="preserve">Remove aggregations from the list of feature usetype enumerations list for S-100 and S-101. </t>
  </si>
  <si>
    <t>BG/JP</t>
  </si>
  <si>
    <t>5/19/2014-12:58:57 PM-393748</t>
  </si>
  <si>
    <t>The S-100 sub WG to take into consideration the proposals in paper 11.6A for action in S-100. Include examples of the use of aggregationa and associations.</t>
  </si>
  <si>
    <t>11.6A</t>
  </si>
  <si>
    <t>S100subwg</t>
  </si>
  <si>
    <t>5/19/2014-12:59:19 PM-815744</t>
  </si>
  <si>
    <t>11.7A</t>
  </si>
  <si>
    <t>Develop and submit a proposal for a registry based procedure for the allocation of S-100 product specification identifiers for presentation to the HSSC6 meeting for endorsement.</t>
  </si>
  <si>
    <t>SM</t>
  </si>
  <si>
    <t>Investigate (together with DPSWG) how to address cyber security issues for S-10n data products and services – with a view to providing guidance in S-100 for the use in dependent product specifications. (See associated TSMAD 26 Action)</t>
  </si>
  <si>
    <t>5/19/2014-2:39:35 PM-941786</t>
  </si>
  <si>
    <t>12.5A</t>
  </si>
  <si>
    <t>DPSWG</t>
  </si>
  <si>
    <t xml:space="preserve">DIPWG to submit a proposal to TSMAD-DCEG regarding recommendations for structuring of restricted areas that will facilitate the portrayal of the various types of restricted areas.  The recommendation will take into consideration a related paper previously submitted by Jeff Wootten </t>
  </si>
  <si>
    <t>5/19/2014-2:39:59 PM-825073</t>
  </si>
  <si>
    <t>Portrayal Breakout Session</t>
  </si>
  <si>
    <t>Investigate possibility of using IHB resources to build True Type and or SVG fonts to support display of soundings and depth contour labels.</t>
  </si>
  <si>
    <t>5/19/2014-2:40:23 PM-78470</t>
  </si>
  <si>
    <t>AP</t>
  </si>
  <si>
    <t>Provide guidance to AP regarding which characters will need to be converted to True Type fonts</t>
  </si>
  <si>
    <t>5/19/2014-2:40:47 PM-546001</t>
  </si>
  <si>
    <t>5/19/2014-2:41:02 PM-647743</t>
  </si>
  <si>
    <t>Convert RGB values in the S-100nPortrayal Register to sRGB values.</t>
  </si>
  <si>
    <t>HB/BG</t>
  </si>
  <si>
    <t>5/19/2014-2:41:22 PM-267018</t>
  </si>
  <si>
    <t>Encoding Bulletin for and ammendment to the UOC relating to holes in data coverage</t>
  </si>
  <si>
    <t>JW/RF</t>
  </si>
  <si>
    <t>Coordinate the completion of S-64 based on the comments made during the meeting.</t>
  </si>
  <si>
    <t>5/19/2014-2:41:45 PM-323194</t>
  </si>
  <si>
    <t>Update the draft edition of S-58 Edition 5.0</t>
  </si>
  <si>
    <t>5/19/2014-2:42:00 PM-350160</t>
  </si>
  <si>
    <t>RF</t>
  </si>
  <si>
    <t>Consult with the IHB concerning the inclusion of the changes identified in 12.7A</t>
  </si>
  <si>
    <t>5/19/2014-2:42:26 PM-870274</t>
  </si>
  <si>
    <t>S-58 (paper 12.7A)</t>
  </si>
  <si>
    <t>Formulate revised text in 12.7A and circulate to the WG</t>
  </si>
  <si>
    <t>5/19/2014-2:42:59 PM-944394</t>
  </si>
  <si>
    <t>S-58subwg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</si>
</sst>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ddd\ m/d/yyyy"/>
    <numFmt numFmtId="165" formatCode="mmmm\ yyyy"/>
    <numFmt numFmtId="166" formatCode="d"/>
    <numFmt numFmtId="167" formatCode="m/d/yyyy\ \ h:mm:ss\ AM/PM"/>
    <numFmt numFmtId="168" formatCode="m/d/yyyy\ \ h:mm\ AM/PM"/>
  </numFmts>
  <fonts count="7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0"/>
      <name val="Verdana"/>
      <family val="2"/>
    </font>
    <font>
      <b/>
      <sz val="12"/>
      <color theme="1"/>
      <name val="Verdana"/>
      <family val="2"/>
    </font>
    <font>
      <sz val="11"/>
      <color theme="1"/>
      <name val="Humnst777 BT"/>
      <family val="2"/>
    </font>
    <font>
      <sz val="10"/>
      <name val="Geneva"/>
    </font>
    <font>
      <u/>
      <sz val="10"/>
      <color indexed="12"/>
      <name val="Geneva"/>
    </font>
    <font>
      <b/>
      <sz val="10"/>
      <color theme="3"/>
      <name val="Verdana"/>
      <family val="2"/>
    </font>
    <font>
      <sz val="11"/>
      <color theme="3"/>
      <name val="Miriam"/>
      <family val="2"/>
      <charset val="177"/>
    </font>
    <font>
      <b/>
      <sz val="12"/>
      <color theme="3"/>
      <name val="Verdana"/>
      <family val="2"/>
    </font>
    <font>
      <sz val="11"/>
      <color theme="3"/>
      <name val="Calibri"/>
      <family val="2"/>
      <scheme val="minor"/>
    </font>
    <font>
      <b/>
      <i/>
      <sz val="11"/>
      <color theme="1"/>
      <name val="Calibri"/>
      <family val="2"/>
      <scheme val="minor"/>
    </font>
    <font>
      <sz val="10"/>
      <color theme="3"/>
      <name val="Verdana"/>
      <family val="2"/>
    </font>
    <font>
      <sz val="10"/>
      <name val="Verdana"/>
      <family val="2"/>
    </font>
    <font>
      <b/>
      <i/>
      <sz val="10"/>
      <color rgb="FFFF0000"/>
      <name val="Verdana"/>
      <family val="2"/>
    </font>
    <font>
      <b/>
      <sz val="10"/>
      <name val="Verdana"/>
      <family val="2"/>
    </font>
    <font>
      <sz val="10"/>
      <color theme="1"/>
      <name val="Verdana"/>
      <family val="2"/>
    </font>
    <font>
      <b/>
      <sz val="10"/>
      <color rgb="FFFF0000"/>
      <name val="Verdana"/>
      <family val="2"/>
    </font>
    <font>
      <u/>
      <sz val="10"/>
      <color indexed="12"/>
      <name val="Verdana"/>
      <family val="2"/>
    </font>
    <font>
      <sz val="10"/>
      <color rgb="FFFF0000"/>
      <name val="Verdana"/>
      <family val="2"/>
    </font>
    <font>
      <b/>
      <i/>
      <sz val="10"/>
      <name val="Verdana"/>
      <family val="2"/>
    </font>
    <font>
      <sz val="11"/>
      <color theme="0" tint="-4.9989318521683403E-2"/>
      <name val="Calibri"/>
      <family val="2"/>
      <scheme val="minor"/>
    </font>
    <font>
      <i/>
      <sz val="10"/>
      <color theme="1" tint="0.499984740745262"/>
      <name val="Verdana"/>
      <family val="2"/>
    </font>
    <font>
      <sz val="10"/>
      <color theme="1"/>
      <name val="Miriam"/>
      <family val="2"/>
      <charset val="177"/>
    </font>
    <font>
      <b/>
      <sz val="10"/>
      <color theme="0"/>
      <name val="Miriam"/>
      <family val="2"/>
      <charset val="177"/>
    </font>
    <font>
      <sz val="10"/>
      <name val="Miriam"/>
      <family val="2"/>
      <charset val="177"/>
    </font>
    <font>
      <b/>
      <sz val="8"/>
      <name val="Miriam"/>
      <family val="2"/>
      <charset val="177"/>
    </font>
    <font>
      <b/>
      <sz val="8"/>
      <color theme="1"/>
      <name val="Miriam"/>
      <family val="2"/>
      <charset val="177"/>
    </font>
    <font>
      <sz val="10"/>
      <color theme="1" tint="0.499984740745262"/>
      <name val="Miriam"/>
      <family val="2"/>
      <charset val="177"/>
    </font>
    <font>
      <b/>
      <sz val="9"/>
      <color indexed="9"/>
      <name val="Verdana"/>
      <family val="2"/>
    </font>
    <font>
      <sz val="10"/>
      <color theme="3"/>
      <name val="Miriam"/>
      <family val="2"/>
      <charset val="177"/>
    </font>
    <font>
      <b/>
      <sz val="7"/>
      <color theme="3"/>
      <name val="Verdana"/>
      <family val="2"/>
    </font>
    <font>
      <b/>
      <sz val="14"/>
      <color theme="0"/>
      <name val="Verdana"/>
      <family val="2"/>
    </font>
    <font>
      <b/>
      <sz val="13"/>
      <color theme="0"/>
      <name val="Verdana"/>
      <family val="2"/>
    </font>
    <font>
      <sz val="11"/>
      <color theme="0"/>
      <name val="Verdana"/>
      <family val="2"/>
    </font>
    <font>
      <i/>
      <sz val="10"/>
      <color theme="0" tint="-0.34998626667073579"/>
      <name val="Verdana"/>
      <family val="2"/>
    </font>
    <font>
      <b/>
      <sz val="10"/>
      <color rgb="FF0000FF"/>
      <name val="Verdana"/>
      <family val="2"/>
    </font>
    <font>
      <sz val="10"/>
      <name val="Arial"/>
      <family val="2"/>
    </font>
    <font>
      <u/>
      <sz val="10"/>
      <color theme="10"/>
      <name val="Arial"/>
      <family val="2"/>
    </font>
    <font>
      <sz val="10"/>
      <color theme="0" tint="-4.9989318521683403E-2"/>
      <name val="Verdana"/>
      <family val="2"/>
    </font>
    <font>
      <i/>
      <sz val="11"/>
      <color theme="1"/>
      <name val="Calibri"/>
      <family val="2"/>
      <scheme val="minor"/>
    </font>
    <font>
      <i/>
      <sz val="10"/>
      <name val="Verdana"/>
      <family val="2"/>
    </font>
    <font>
      <b/>
      <i/>
      <u/>
      <sz val="10"/>
      <color rgb="FFFF0000"/>
      <name val="Verdana"/>
      <family val="2"/>
    </font>
    <font>
      <b/>
      <sz val="11"/>
      <color rgb="FFFF0000"/>
      <name val="Calibri"/>
      <family val="2"/>
      <scheme val="minor"/>
    </font>
    <font>
      <sz val="8"/>
      <color theme="1" tint="0.499984740745262"/>
      <name val="Verdana"/>
      <family val="2"/>
    </font>
    <font>
      <i/>
      <sz val="11"/>
      <color theme="1" tint="0.499984740745262"/>
      <name val="Calibri"/>
      <family val="2"/>
      <scheme val="minor"/>
    </font>
    <font>
      <i/>
      <sz val="10"/>
      <color rgb="FFFF0000"/>
      <name val="Verdana"/>
      <family val="2"/>
    </font>
    <font>
      <i/>
      <sz val="10"/>
      <color theme="3"/>
      <name val="Verdana"/>
      <family val="2"/>
    </font>
    <font>
      <b/>
      <u/>
      <sz val="10"/>
      <color indexed="12"/>
      <name val="Arial"/>
      <family val="2"/>
    </font>
    <font>
      <b/>
      <sz val="20"/>
      <color indexed="9"/>
      <name val="Verdana"/>
      <family val="2"/>
    </font>
    <font>
      <b/>
      <sz val="22"/>
      <color indexed="9"/>
      <name val="Verdana"/>
      <family val="2"/>
    </font>
    <font>
      <b/>
      <sz val="14"/>
      <color rgb="FFFFFFFF"/>
      <name val="Calibri"/>
      <family val="2"/>
      <scheme val="minor"/>
    </font>
    <font>
      <b/>
      <sz val="11"/>
      <color rgb="FFFFFFFF"/>
      <name val="Calibri"/>
      <family val="2"/>
      <scheme val="minor"/>
    </font>
    <font>
      <b/>
      <sz val="11"/>
      <color rgb="FF0000FF"/>
      <name val="Calibri"/>
      <family val="2"/>
      <scheme val="minor"/>
    </font>
    <font>
      <sz val="11"/>
      <color rgb="FF0000FF"/>
      <name val="Calibri"/>
      <family val="2"/>
      <scheme val="minor"/>
    </font>
    <font>
      <sz val="11"/>
      <color rgb="FF8DB4E3"/>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1"/>
        <bgColor indexed="64"/>
      </patternFill>
    </fill>
    <fill>
      <patternFill patternType="solid">
        <fgColor theme="0" tint="-4.9989318521683403E-2"/>
        <bgColor auto="1"/>
      </patternFill>
    </fill>
    <fill>
      <patternFill patternType="solid">
        <fgColor theme="0" tint="-0.14996795556505021"/>
        <bgColor indexed="64"/>
      </patternFill>
    </fill>
    <fill>
      <patternFill patternType="solid">
        <fgColor theme="0" tint="-0.14999847407452621"/>
        <bgColor indexed="64"/>
      </patternFill>
    </fill>
    <fill>
      <gradientFill degree="90">
        <stop position="0">
          <color rgb="FF285EA0"/>
        </stop>
        <stop position="1">
          <color rgb="FF002060"/>
        </stop>
      </gradientFill>
    </fill>
    <fill>
      <gradientFill degree="270">
        <stop position="0">
          <color theme="0" tint="-0.1490218817712943"/>
        </stop>
        <stop position="1">
          <color theme="0" tint="-0.34900967436750391"/>
        </stop>
      </gradientFill>
    </fill>
    <fill>
      <patternFill patternType="solid">
        <fgColor theme="0"/>
        <bgColor indexed="64"/>
      </patternFill>
    </fill>
    <fill>
      <gradientFill degree="90">
        <stop position="0">
          <color theme="0"/>
        </stop>
        <stop position="1">
          <color theme="4" tint="0.40000610370189521"/>
        </stop>
      </gradientFill>
    </fill>
    <fill>
      <gradientFill degree="90">
        <stop position="0">
          <color theme="0" tint="-0.25098422193060094"/>
        </stop>
        <stop position="1">
          <color theme="0" tint="-5.0965910824915313E-2"/>
        </stop>
      </gradientFill>
    </fill>
    <fill>
      <patternFill patternType="solid">
        <fgColor rgb="FFC9D9EB"/>
        <bgColor auto="1"/>
      </patternFill>
    </fill>
    <fill>
      <patternFill patternType="solid">
        <fgColor rgb="FFC9D9EB"/>
        <bgColor indexed="64"/>
      </patternFill>
    </fill>
    <fill>
      <gradientFill degree="90">
        <stop position="0">
          <color theme="0" tint="-0.49803155613879818"/>
        </stop>
        <stop position="1">
          <color theme="0" tint="-0.25098422193060094"/>
        </stop>
      </gradientFill>
    </fill>
    <fill>
      <gradientFill degree="90">
        <stop position="0">
          <color rgb="FF8FB0D5"/>
        </stop>
        <stop position="1">
          <color rgb="FFC9D9EB"/>
        </stop>
      </gradientFill>
    </fill>
    <fill>
      <gradientFill degree="270">
        <stop position="0">
          <color theme="0"/>
        </stop>
        <stop position="1">
          <color theme="4" tint="0.40000610370189521"/>
        </stop>
      </gradientFill>
    </fill>
    <fill>
      <patternFill patternType="solid">
        <fgColor theme="3"/>
        <bgColor indexed="64"/>
      </patternFill>
    </fill>
    <fill>
      <gradientFill degree="90">
        <stop position="0">
          <color theme="4"/>
        </stop>
        <stop position="1">
          <color theme="3"/>
        </stop>
      </gradientFill>
    </fill>
    <fill>
      <gradientFill degree="90">
        <stop position="0">
          <color theme="4" tint="-0.49803155613879818"/>
        </stop>
        <stop position="1">
          <color theme="4"/>
        </stop>
      </gradientFill>
    </fill>
    <fill>
      <patternFill patternType="solid">
        <fgColor rgb="FFD8D8D8"/>
        <bgColor indexed="64"/>
      </patternFill>
    </fill>
    <fill>
      <gradientFill degree="90">
        <stop position="0">
          <color rgb="FF376091"/>
        </stop>
        <stop position="1">
          <color rgb="FF17375D"/>
        </stop>
      </gradientFill>
    </fill>
    <fill>
      <patternFill patternType="solid">
        <fgColor rgb="FFFFFFFF"/>
        <bgColor indexed="64"/>
      </patternFill>
    </fill>
    <fill>
      <gradientFill degree="90">
        <stop position="0">
          <color rgb="FF5FA569"/>
        </stop>
        <stop position="1">
          <color rgb="FF597B4D"/>
        </stop>
      </gradient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3"/>
      </left>
      <right style="thick">
        <color theme="3"/>
      </right>
      <top style="thick">
        <color theme="3"/>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top style="thick">
        <color theme="3"/>
      </top>
      <bottom/>
      <diagonal/>
    </border>
    <border>
      <left style="thick">
        <color theme="3"/>
      </left>
      <right/>
      <top style="thick">
        <color theme="3"/>
      </top>
      <bottom style="thin">
        <color theme="0" tint="-0.34998626667073579"/>
      </bottom>
      <diagonal/>
    </border>
    <border>
      <left/>
      <right/>
      <top style="thick">
        <color theme="3"/>
      </top>
      <bottom style="thin">
        <color theme="0" tint="-0.34998626667073579"/>
      </bottom>
      <diagonal/>
    </border>
    <border>
      <left/>
      <right style="thick">
        <color theme="3"/>
      </right>
      <top style="thick">
        <color theme="3"/>
      </top>
      <bottom style="thin">
        <color theme="0" tint="-0.34998626667073579"/>
      </bottom>
      <diagonal/>
    </border>
    <border>
      <left style="thick">
        <color theme="3"/>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3"/>
      </right>
      <top style="thin">
        <color theme="0" tint="-0.34998626667073579"/>
      </top>
      <bottom style="thin">
        <color theme="0" tint="-0.34998626667073579"/>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thick">
        <color theme="3"/>
      </left>
      <right/>
      <top style="thick">
        <color theme="3"/>
      </top>
      <bottom style="medium">
        <color theme="0" tint="-0.34998626667073579"/>
      </bottom>
      <diagonal/>
    </border>
    <border>
      <left/>
      <right/>
      <top style="thick">
        <color theme="3"/>
      </top>
      <bottom style="medium">
        <color theme="0" tint="-0.34998626667073579"/>
      </bottom>
      <diagonal/>
    </border>
    <border>
      <left/>
      <right style="thick">
        <color theme="3"/>
      </right>
      <top style="thick">
        <color theme="3"/>
      </top>
      <bottom style="medium">
        <color theme="0" tint="-0.34998626667073579"/>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theme="0" tint="-0.34998626667073579"/>
      </top>
      <bottom/>
      <diagonal/>
    </border>
    <border>
      <left/>
      <right/>
      <top/>
      <bottom style="thin">
        <color theme="0" tint="-0.34998626667073579"/>
      </bottom>
      <diagonal/>
    </border>
    <border>
      <left style="thick">
        <color theme="3"/>
      </left>
      <right style="thin">
        <color theme="0" tint="-0.34998626667073579"/>
      </right>
      <top/>
      <bottom/>
      <diagonal/>
    </border>
    <border>
      <left style="thin">
        <color theme="0" tint="-0.34998626667073579"/>
      </left>
      <right style="thick">
        <color theme="3"/>
      </right>
      <top/>
      <bottom/>
      <diagonal/>
    </border>
    <border>
      <left style="medium">
        <color theme="3"/>
      </left>
      <right/>
      <top style="medium">
        <color theme="3"/>
      </top>
      <bottom style="thin">
        <color theme="0" tint="-0.34998626667073579"/>
      </bottom>
      <diagonal/>
    </border>
    <border>
      <left/>
      <right/>
      <top style="medium">
        <color theme="3"/>
      </top>
      <bottom style="thin">
        <color theme="0" tint="-0.34998626667073579"/>
      </bottom>
      <diagonal/>
    </border>
    <border>
      <left/>
      <right style="medium">
        <color theme="3"/>
      </right>
      <top style="medium">
        <color theme="3"/>
      </top>
      <bottom style="thin">
        <color theme="0" tint="-0.34998626667073579"/>
      </bottom>
      <diagonal/>
    </border>
    <border>
      <left style="medium">
        <color theme="3"/>
      </left>
      <right/>
      <top style="thin">
        <color theme="0" tint="-0.34998626667073579"/>
      </top>
      <bottom style="thin">
        <color theme="0" tint="-0.34998626667073579"/>
      </bottom>
      <diagonal/>
    </border>
    <border>
      <left/>
      <right style="medium">
        <color theme="3"/>
      </right>
      <top style="thin">
        <color theme="0" tint="-0.34998626667073579"/>
      </top>
      <bottom style="thin">
        <color theme="0" tint="-0.34998626667073579"/>
      </bottom>
      <diagonal/>
    </border>
    <border>
      <left style="medium">
        <color theme="3"/>
      </left>
      <right style="thin">
        <color theme="0" tint="-0.34998626667073579"/>
      </right>
      <top style="thin">
        <color theme="0" tint="-0.34998626667073579"/>
      </top>
      <bottom/>
      <diagonal/>
    </border>
    <border>
      <left style="thin">
        <color theme="0" tint="-0.34998626667073579"/>
      </left>
      <right style="medium">
        <color theme="3"/>
      </right>
      <top style="thin">
        <color theme="0" tint="-0.34998626667073579"/>
      </top>
      <bottom/>
      <diagonal/>
    </border>
    <border>
      <left style="medium">
        <color theme="3"/>
      </left>
      <right style="thin">
        <color theme="0" tint="-0.34998626667073579"/>
      </right>
      <top/>
      <bottom/>
      <diagonal/>
    </border>
    <border>
      <left style="thin">
        <color theme="0" tint="-0.34998626667073579"/>
      </left>
      <right style="medium">
        <color theme="3"/>
      </right>
      <top/>
      <bottom/>
      <diagonal/>
    </border>
    <border>
      <left style="medium">
        <color theme="3"/>
      </left>
      <right style="thin">
        <color theme="0" tint="-0.34998626667073579"/>
      </right>
      <top/>
      <bottom style="medium">
        <color theme="3"/>
      </bottom>
      <diagonal/>
    </border>
    <border>
      <left/>
      <right/>
      <top/>
      <bottom style="medium">
        <color theme="3"/>
      </bottom>
      <diagonal/>
    </border>
    <border>
      <left style="thin">
        <color theme="0" tint="-0.34998626667073579"/>
      </left>
      <right style="medium">
        <color theme="3"/>
      </right>
      <top/>
      <bottom style="medium">
        <color theme="3"/>
      </bottom>
      <diagonal/>
    </border>
    <border>
      <left style="thin">
        <color theme="3"/>
      </left>
      <right style="thin">
        <color theme="3"/>
      </right>
      <top/>
      <bottom/>
      <diagonal/>
    </border>
    <border>
      <left/>
      <right style="thin">
        <color theme="3"/>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rgb="FF808080"/>
      </left>
      <right style="medium">
        <color rgb="FF000000"/>
      </right>
      <top style="thin">
        <color rgb="FF808080"/>
      </top>
      <bottom style="thin">
        <color rgb="FF80808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808080"/>
      </left>
      <right style="thin">
        <color rgb="FF808080"/>
      </right>
      <top/>
      <bottom style="thin">
        <color rgb="FF808080"/>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1" fillId="0" borderId="0"/>
    <xf numFmtId="0" fontId="22" fillId="0" borderId="0" applyNumberFormat="0" applyFill="0" applyBorder="0" applyAlignment="0" applyProtection="0">
      <alignment vertical="top"/>
      <protection locked="0"/>
    </xf>
    <xf numFmtId="0" fontId="53" fillId="0" borderId="0"/>
    <xf numFmtId="0" fontId="54" fillId="0" borderId="0" applyNumberFormat="0" applyFill="0" applyBorder="0" applyAlignment="0" applyProtection="0">
      <alignment vertical="top"/>
      <protection locked="0"/>
    </xf>
    <xf numFmtId="44" fontId="20" fillId="0" borderId="0" applyFont="0" applyFill="0" applyBorder="0" applyAlignment="0" applyProtection="0"/>
    <xf numFmtId="0" fontId="20" fillId="0" borderId="0"/>
  </cellStyleXfs>
  <cellXfs count="242">
    <xf numFmtId="0" fontId="0" fillId="0" borderId="0" xfId="0"/>
    <xf numFmtId="0" fontId="0" fillId="0" borderId="0" xfId="0" applyAlignment="1">
      <alignment horizontal="center"/>
    </xf>
    <xf numFmtId="0" fontId="0" fillId="0" borderId="14" xfId="0" applyBorder="1" applyAlignment="1">
      <alignment horizontal="center"/>
    </xf>
    <xf numFmtId="0" fontId="0" fillId="0" borderId="14" xfId="0" applyBorder="1"/>
    <xf numFmtId="0" fontId="17" fillId="34" borderId="0" xfId="0" applyFont="1" applyFill="1" applyAlignment="1">
      <alignment horizontal="center"/>
    </xf>
    <xf numFmtId="0" fontId="0" fillId="0" borderId="0" xfId="0" applyFill="1"/>
    <xf numFmtId="0" fontId="19" fillId="0" borderId="0" xfId="0" applyFont="1" applyFill="1" applyBorder="1" applyProtection="1"/>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1"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shrinkToFit="1"/>
      <protection locked="0"/>
    </xf>
    <xf numFmtId="164" fontId="0" fillId="0" borderId="20" xfId="0" applyNumberFormat="1" applyFont="1" applyFill="1" applyBorder="1" applyAlignment="1" applyProtection="1">
      <alignment horizontal="center" vertical="top" shrinkToFit="1"/>
      <protection locked="0"/>
    </xf>
    <xf numFmtId="0" fontId="0" fillId="0" borderId="0" xfId="0" applyFont="1"/>
    <xf numFmtId="0" fontId="0" fillId="0" borderId="0" xfId="0" applyFont="1" applyAlignment="1">
      <alignment horizontal="center"/>
    </xf>
    <xf numFmtId="0" fontId="0" fillId="33" borderId="26" xfId="0" applyFill="1" applyBorder="1"/>
    <xf numFmtId="0" fontId="0" fillId="33" borderId="27" xfId="0" applyFont="1" applyFill="1" applyBorder="1"/>
    <xf numFmtId="0" fontId="0" fillId="33" borderId="28" xfId="0" applyFill="1" applyBorder="1"/>
    <xf numFmtId="0" fontId="26" fillId="33" borderId="18" xfId="0" applyFont="1" applyFill="1" applyBorder="1" applyAlignment="1" applyProtection="1">
      <alignment vertical="top"/>
    </xf>
    <xf numFmtId="0" fontId="26" fillId="33" borderId="19" xfId="0" applyFont="1" applyFill="1" applyBorder="1" applyAlignment="1" applyProtection="1">
      <alignment horizontal="center" vertical="top" shrinkToFit="1"/>
      <protection locked="0"/>
    </xf>
    <xf numFmtId="0" fontId="26" fillId="33" borderId="20" xfId="0" applyFont="1" applyFill="1" applyBorder="1" applyAlignment="1" applyProtection="1">
      <alignment horizontal="center" vertical="top" shrinkToFit="1"/>
      <protection locked="0"/>
    </xf>
    <xf numFmtId="164" fontId="26" fillId="33" borderId="22" xfId="0" applyNumberFormat="1" applyFont="1" applyFill="1" applyBorder="1" applyAlignment="1" applyProtection="1">
      <alignment horizontal="center" vertical="top" shrinkToFit="1"/>
    </xf>
    <xf numFmtId="164" fontId="26" fillId="33" borderId="23" xfId="0" applyNumberFormat="1" applyFont="1" applyFill="1" applyBorder="1" applyAlignment="1" applyProtection="1">
      <alignment horizontal="center" vertical="top" shrinkToFit="1"/>
    </xf>
    <xf numFmtId="0" fontId="25" fillId="43" borderId="0" xfId="0" applyFont="1" applyFill="1" applyBorder="1" applyProtection="1"/>
    <xf numFmtId="0" fontId="26" fillId="44" borderId="18" xfId="0" applyFont="1" applyFill="1" applyBorder="1" applyAlignment="1" applyProtection="1">
      <alignment vertical="top"/>
    </xf>
    <xf numFmtId="0" fontId="26" fillId="44" borderId="19" xfId="0" applyFont="1" applyFill="1" applyBorder="1" applyAlignment="1" applyProtection="1">
      <alignment horizontal="center" vertical="top" shrinkToFit="1"/>
      <protection locked="0"/>
    </xf>
    <xf numFmtId="0" fontId="26" fillId="44" borderId="20" xfId="0" applyFont="1" applyFill="1" applyBorder="1" applyAlignment="1" applyProtection="1">
      <alignment horizontal="center" vertical="top" shrinkToFit="1"/>
      <protection locked="0"/>
    </xf>
    <xf numFmtId="164" fontId="26" fillId="44" borderId="22" xfId="0" applyNumberFormat="1" applyFont="1" applyFill="1" applyBorder="1" applyAlignment="1" applyProtection="1">
      <alignment horizontal="center" vertical="top" shrinkToFit="1"/>
    </xf>
    <xf numFmtId="164" fontId="26" fillId="44" borderId="23" xfId="0" applyNumberFormat="1" applyFont="1" applyFill="1" applyBorder="1" applyAlignment="1" applyProtection="1">
      <alignment horizontal="center" vertical="top" shrinkToFit="1"/>
    </xf>
    <xf numFmtId="0" fontId="24" fillId="0" borderId="0" xfId="0" applyFont="1" applyFill="1" applyBorder="1" applyAlignment="1">
      <alignment horizontal="center" shrinkToFit="1"/>
    </xf>
    <xf numFmtId="22" fontId="0" fillId="0" borderId="14" xfId="0" applyNumberFormat="1" applyBorder="1"/>
    <xf numFmtId="0" fontId="28" fillId="41" borderId="10" xfId="0" applyFont="1" applyFill="1" applyBorder="1" applyAlignment="1">
      <alignment horizontal="center" shrinkToFit="1"/>
    </xf>
    <xf numFmtId="0" fontId="29" fillId="0" borderId="0" xfId="43" applyFont="1" applyFill="1" applyAlignment="1" applyProtection="1">
      <alignment horizontal="left" vertical="center" wrapText="1"/>
      <protection hidden="1"/>
    </xf>
    <xf numFmtId="0" fontId="31" fillId="40" borderId="39" xfId="43" applyFont="1" applyFill="1" applyBorder="1" applyAlignment="1" applyProtection="1">
      <alignment horizontal="right" vertical="top" wrapText="1"/>
      <protection hidden="1"/>
    </xf>
    <xf numFmtId="0" fontId="31" fillId="40" borderId="41" xfId="43" applyFont="1" applyFill="1" applyBorder="1" applyAlignment="1" applyProtection="1">
      <alignment horizontal="right" vertical="top" wrapText="1"/>
      <protection hidden="1"/>
    </xf>
    <xf numFmtId="0" fontId="29" fillId="40" borderId="42" xfId="43" applyFont="1" applyFill="1" applyBorder="1" applyAlignment="1" applyProtection="1">
      <alignment horizontal="left" vertical="top" wrapText="1"/>
      <protection hidden="1"/>
    </xf>
    <xf numFmtId="0" fontId="29" fillId="40" borderId="39" xfId="43" applyFont="1" applyFill="1" applyBorder="1" applyAlignment="1" applyProtection="1">
      <alignment horizontal="right" wrapText="1"/>
      <protection hidden="1"/>
    </xf>
    <xf numFmtId="0" fontId="29" fillId="40" borderId="41" xfId="43" applyFont="1" applyFill="1" applyBorder="1" applyAlignment="1" applyProtection="1">
      <alignment horizontal="right" wrapText="1"/>
      <protection hidden="1"/>
    </xf>
    <xf numFmtId="0" fontId="34" fillId="40" borderId="42" xfId="44" applyFont="1" applyFill="1" applyBorder="1" applyAlignment="1" applyProtection="1">
      <alignment wrapText="1"/>
      <protection hidden="1"/>
    </xf>
    <xf numFmtId="14" fontId="29" fillId="0" borderId="0" xfId="43" applyNumberFormat="1" applyFont="1" applyFill="1" applyAlignment="1" applyProtection="1">
      <alignment horizontal="left" vertical="center" wrapText="1"/>
      <protection hidden="1"/>
    </xf>
    <xf numFmtId="0" fontId="30" fillId="40" borderId="37" xfId="43" applyFont="1" applyFill="1" applyBorder="1" applyAlignment="1" applyProtection="1">
      <alignment horizontal="left" vertical="center"/>
      <protection hidden="1"/>
    </xf>
    <xf numFmtId="0" fontId="30" fillId="40" borderId="38" xfId="43" applyFont="1" applyFill="1" applyBorder="1" applyAlignment="1" applyProtection="1">
      <alignment horizontal="left" vertical="center"/>
      <protection hidden="1"/>
    </xf>
    <xf numFmtId="0" fontId="29" fillId="40" borderId="39" xfId="43" applyFont="1" applyFill="1" applyBorder="1" applyAlignment="1" applyProtection="1">
      <alignment horizontal="right" vertical="top"/>
      <protection hidden="1"/>
    </xf>
    <xf numFmtId="0" fontId="36" fillId="40" borderId="41" xfId="43" applyFont="1" applyFill="1" applyBorder="1" applyAlignment="1" applyProtection="1">
      <alignment horizontal="right" vertical="top" wrapText="1"/>
      <protection hidden="1"/>
    </xf>
    <xf numFmtId="0" fontId="32" fillId="0" borderId="0" xfId="0" applyFont="1" applyProtection="1">
      <protection hidden="1"/>
    </xf>
    <xf numFmtId="0" fontId="17" fillId="48" borderId="44" xfId="0" applyNumberFormat="1" applyFont="1" applyFill="1" applyBorder="1" applyAlignment="1">
      <alignment horizontal="left" vertical="top"/>
    </xf>
    <xf numFmtId="0" fontId="17" fillId="48" borderId="45" xfId="0" applyNumberFormat="1" applyFont="1" applyFill="1" applyBorder="1" applyAlignment="1">
      <alignment vertical="top"/>
    </xf>
    <xf numFmtId="0" fontId="0" fillId="33" borderId="46" xfId="0" applyNumberFormat="1" applyFill="1" applyBorder="1" applyAlignment="1">
      <alignment vertical="top"/>
    </xf>
    <xf numFmtId="0" fontId="37" fillId="33" borderId="47" xfId="0" applyNumberFormat="1" applyFont="1" applyFill="1" applyBorder="1" applyAlignment="1">
      <alignment horizontal="left" vertical="top"/>
    </xf>
    <xf numFmtId="0" fontId="0" fillId="33" borderId="48" xfId="0" applyNumberFormat="1" applyFill="1" applyBorder="1" applyAlignment="1">
      <alignment vertical="top"/>
    </xf>
    <xf numFmtId="0" fontId="0" fillId="33" borderId="49" xfId="0" applyNumberFormat="1" applyFill="1" applyBorder="1" applyAlignment="1">
      <alignment vertical="top"/>
    </xf>
    <xf numFmtId="0" fontId="0" fillId="33" borderId="51" xfId="0" applyNumberFormat="1" applyFill="1" applyBorder="1" applyAlignment="1">
      <alignment vertical="top"/>
    </xf>
    <xf numFmtId="0" fontId="0" fillId="40" borderId="50" xfId="0" applyNumberFormat="1" applyFont="1" applyFill="1" applyBorder="1" applyAlignment="1">
      <alignment horizontal="left" vertical="top" wrapText="1"/>
    </xf>
    <xf numFmtId="0" fontId="0" fillId="33" borderId="52" xfId="0" applyNumberFormat="1" applyFill="1" applyBorder="1" applyAlignment="1">
      <alignment vertical="top"/>
    </xf>
    <xf numFmtId="0" fontId="37" fillId="33" borderId="53" xfId="0" applyNumberFormat="1" applyFont="1" applyFill="1" applyBorder="1" applyAlignment="1">
      <alignment horizontal="left" vertical="top"/>
    </xf>
    <xf numFmtId="0" fontId="0" fillId="33" borderId="54" xfId="0" applyNumberFormat="1" applyFill="1" applyBorder="1" applyAlignment="1">
      <alignment vertical="top"/>
    </xf>
    <xf numFmtId="0" fontId="0" fillId="0" borderId="0" xfId="0" applyNumberFormat="1" applyAlignment="1">
      <alignment vertical="top"/>
    </xf>
    <xf numFmtId="0" fontId="0" fillId="0" borderId="0" xfId="0" applyNumberFormat="1" applyAlignment="1">
      <alignment horizontal="left" vertical="top"/>
    </xf>
    <xf numFmtId="0" fontId="38" fillId="0" borderId="0" xfId="0" applyNumberFormat="1" applyFont="1" applyAlignment="1">
      <alignment vertical="top"/>
    </xf>
    <xf numFmtId="0" fontId="29" fillId="40" borderId="40" xfId="43" applyFont="1" applyFill="1" applyBorder="1" applyAlignment="1" applyProtection="1">
      <alignment horizontal="left" vertical="top" shrinkToFit="1"/>
      <protection hidden="1"/>
    </xf>
    <xf numFmtId="0" fontId="0" fillId="35" borderId="24" xfId="0" applyFill="1" applyBorder="1"/>
    <xf numFmtId="0" fontId="18" fillId="35" borderId="0" xfId="0" applyFont="1" applyFill="1" applyBorder="1" applyAlignment="1">
      <alignment horizontal="left" vertical="top" indent="1"/>
    </xf>
    <xf numFmtId="0" fontId="0" fillId="35" borderId="0" xfId="0" applyFont="1" applyFill="1" applyBorder="1" applyAlignment="1">
      <alignment horizontal="center"/>
    </xf>
    <xf numFmtId="0" fontId="0" fillId="35" borderId="0" xfId="0" applyFont="1" applyFill="1" applyBorder="1"/>
    <xf numFmtId="22" fontId="0" fillId="35" borderId="0" xfId="0" applyNumberFormat="1" applyFont="1" applyFill="1" applyBorder="1"/>
    <xf numFmtId="14" fontId="0" fillId="35" borderId="25" xfId="0" applyNumberFormat="1" applyFill="1" applyBorder="1"/>
    <xf numFmtId="0" fontId="0" fillId="33" borderId="24" xfId="0" applyFill="1" applyBorder="1"/>
    <xf numFmtId="0" fontId="0" fillId="33" borderId="0" xfId="0" applyFont="1" applyFill="1" applyBorder="1" applyAlignment="1">
      <alignment horizontal="center"/>
    </xf>
    <xf numFmtId="0" fontId="0" fillId="33" borderId="0" xfId="0" applyFont="1" applyFill="1" applyBorder="1"/>
    <xf numFmtId="0" fontId="0" fillId="33" borderId="25" xfId="0" applyFill="1" applyBorder="1"/>
    <xf numFmtId="0" fontId="23" fillId="33" borderId="0" xfId="0" applyFont="1" applyFill="1" applyBorder="1" applyAlignment="1" applyProtection="1">
      <alignment horizontal="left" vertical="top"/>
    </xf>
    <xf numFmtId="0" fontId="39" fillId="0" borderId="0" xfId="42" applyFont="1"/>
    <xf numFmtId="0" fontId="39" fillId="0" borderId="0" xfId="0" applyFont="1"/>
    <xf numFmtId="0" fontId="39" fillId="37" borderId="29" xfId="42" applyFont="1" applyFill="1" applyBorder="1"/>
    <xf numFmtId="0" fontId="39" fillId="37" borderId="29" xfId="42" applyFont="1" applyFill="1" applyBorder="1" applyAlignment="1">
      <alignment horizontal="right"/>
    </xf>
    <xf numFmtId="0" fontId="39" fillId="37" borderId="33" xfId="42" applyFont="1" applyFill="1" applyBorder="1"/>
    <xf numFmtId="0" fontId="39" fillId="37" borderId="33" xfId="42" applyFont="1" applyFill="1" applyBorder="1" applyAlignment="1">
      <alignment horizontal="right"/>
    </xf>
    <xf numFmtId="0" fontId="39" fillId="0" borderId="0" xfId="0" applyFont="1" applyFill="1"/>
    <xf numFmtId="0" fontId="39" fillId="0" borderId="0" xfId="0" applyFont="1" applyFill="1" applyBorder="1"/>
    <xf numFmtId="0" fontId="39" fillId="0" borderId="0" xfId="42" applyFont="1" applyFill="1" applyBorder="1" applyAlignment="1">
      <alignment vertical="center"/>
    </xf>
    <xf numFmtId="0" fontId="43" fillId="0" borderId="0" xfId="42" applyFont="1" applyFill="1" applyBorder="1" applyAlignment="1">
      <alignment horizontal="center" vertical="center"/>
    </xf>
    <xf numFmtId="14" fontId="0" fillId="0" borderId="0" xfId="0" applyNumberFormat="1"/>
    <xf numFmtId="0" fontId="28" fillId="35" borderId="0" xfId="0" applyFont="1" applyFill="1" applyBorder="1" applyAlignment="1">
      <alignment horizontal="left" vertical="center"/>
    </xf>
    <xf numFmtId="0" fontId="0" fillId="50" borderId="57" xfId="0" applyFill="1" applyBorder="1"/>
    <xf numFmtId="0" fontId="0" fillId="50" borderId="58" xfId="0" applyFont="1" applyFill="1" applyBorder="1"/>
    <xf numFmtId="0" fontId="0" fillId="50" borderId="58" xfId="0" applyFill="1" applyBorder="1"/>
    <xf numFmtId="22" fontId="0" fillId="50" borderId="58" xfId="0" applyNumberFormat="1" applyFill="1" applyBorder="1"/>
    <xf numFmtId="14" fontId="0" fillId="50" borderId="59" xfId="0" applyNumberFormat="1" applyFill="1" applyBorder="1"/>
    <xf numFmtId="0" fontId="39" fillId="37" borderId="60" xfId="42" applyFont="1" applyFill="1" applyBorder="1"/>
    <xf numFmtId="0" fontId="39" fillId="37" borderId="61" xfId="42" applyFont="1" applyFill="1" applyBorder="1"/>
    <xf numFmtId="0" fontId="0" fillId="0" borderId="0" xfId="0" applyAlignment="1">
      <alignment wrapText="1"/>
    </xf>
    <xf numFmtId="0" fontId="0" fillId="0" borderId="21" xfId="0" applyFont="1" applyFill="1" applyBorder="1" applyAlignment="1" applyProtection="1">
      <alignment horizontal="left" vertical="top" shrinkToFit="1"/>
      <protection locked="0"/>
    </xf>
    <xf numFmtId="0" fontId="23" fillId="33" borderId="0" xfId="0" applyFont="1" applyFill="1" applyBorder="1" applyAlignment="1" applyProtection="1">
      <alignment horizontal="left" vertical="top" wrapText="1" indent="21"/>
    </xf>
    <xf numFmtId="0" fontId="23" fillId="33" borderId="25" xfId="0" applyFont="1" applyFill="1" applyBorder="1" applyAlignment="1" applyProtection="1">
      <alignment horizontal="left" vertical="top" wrapText="1" indent="21"/>
    </xf>
    <xf numFmtId="0" fontId="23" fillId="33" borderId="24" xfId="0" applyFont="1" applyFill="1" applyBorder="1" applyAlignment="1" applyProtection="1">
      <alignment horizontal="left" vertical="top" indent="3"/>
    </xf>
    <xf numFmtId="0" fontId="23" fillId="33" borderId="64" xfId="0" applyFont="1" applyFill="1" applyBorder="1" applyAlignment="1" applyProtection="1">
      <alignment horizontal="left" vertical="top" wrapText="1" indent="21"/>
    </xf>
    <xf numFmtId="0" fontId="23" fillId="33" borderId="65" xfId="0" applyFont="1" applyFill="1" applyBorder="1" applyAlignment="1" applyProtection="1">
      <alignment horizontal="left" vertical="top" wrapText="1" indent="21"/>
    </xf>
    <xf numFmtId="0" fontId="23" fillId="40" borderId="62" xfId="0" applyFont="1" applyFill="1" applyBorder="1" applyAlignment="1" applyProtection="1">
      <alignment horizontal="left" vertical="top" wrapText="1" indent="21"/>
    </xf>
    <xf numFmtId="0" fontId="23" fillId="40" borderId="0" xfId="0" applyFont="1" applyFill="1" applyBorder="1" applyAlignment="1" applyProtection="1">
      <alignment horizontal="left" vertical="top" wrapText="1" indent="21"/>
    </xf>
    <xf numFmtId="0" fontId="23" fillId="40" borderId="63" xfId="0" applyFont="1" applyFill="1" applyBorder="1" applyAlignment="1" applyProtection="1">
      <alignment horizontal="left" vertical="top" wrapText="1" indent="21"/>
    </xf>
    <xf numFmtId="166" fontId="46" fillId="40" borderId="0" xfId="42" applyNumberFormat="1" applyFont="1" applyFill="1" applyBorder="1" applyAlignment="1">
      <alignment horizontal="center" vertical="center" wrapText="1"/>
    </xf>
    <xf numFmtId="0" fontId="47" fillId="39" borderId="19" xfId="42" applyFont="1" applyFill="1" applyBorder="1" applyAlignment="1">
      <alignment horizontal="center" vertical="center" wrapText="1"/>
    </xf>
    <xf numFmtId="0" fontId="49" fillId="48" borderId="43" xfId="0" applyNumberFormat="1" applyFont="1" applyFill="1" applyBorder="1" applyAlignment="1"/>
    <xf numFmtId="0" fontId="50" fillId="48" borderId="44" xfId="0" applyNumberFormat="1" applyFont="1" applyFill="1" applyBorder="1" applyAlignment="1">
      <alignment horizontal="left" vertical="top"/>
    </xf>
    <xf numFmtId="0" fontId="50" fillId="48" borderId="45" xfId="0" applyNumberFormat="1" applyFont="1" applyFill="1" applyBorder="1" applyAlignment="1">
      <alignment vertical="top"/>
    </xf>
    <xf numFmtId="0" fontId="33" fillId="33" borderId="25" xfId="0" applyFont="1" applyFill="1" applyBorder="1" applyAlignment="1">
      <alignment horizontal="left" indent="1"/>
    </xf>
    <xf numFmtId="0" fontId="51" fillId="0" borderId="0" xfId="0" applyFont="1"/>
    <xf numFmtId="0" fontId="30" fillId="40" borderId="40" xfId="43" applyFont="1" applyFill="1" applyBorder="1" applyAlignment="1" applyProtection="1">
      <alignment horizontal="left" vertical="center" wrapText="1"/>
      <protection hidden="1"/>
    </xf>
    <xf numFmtId="0" fontId="29" fillId="40" borderId="40" xfId="43" applyFont="1" applyFill="1" applyBorder="1" applyAlignment="1" applyProtection="1">
      <alignment horizontal="left" vertical="top" wrapText="1"/>
      <protection hidden="1"/>
    </xf>
    <xf numFmtId="0" fontId="22" fillId="40" borderId="41" xfId="44" applyFill="1" applyBorder="1" applyAlignment="1" applyProtection="1">
      <alignment horizontal="center" vertical="top" shrinkToFit="1"/>
      <protection hidden="1"/>
    </xf>
    <xf numFmtId="0" fontId="22" fillId="40" borderId="42" xfId="44" applyFill="1" applyBorder="1" applyAlignment="1" applyProtection="1">
      <alignment horizontal="center" vertical="top" shrinkToFit="1"/>
      <protection hidden="1"/>
    </xf>
    <xf numFmtId="0" fontId="31" fillId="40" borderId="39" xfId="43" applyFont="1" applyFill="1" applyBorder="1" applyAlignment="1" applyProtection="1">
      <alignment horizontal="left" vertical="top"/>
      <protection hidden="1"/>
    </xf>
    <xf numFmtId="0" fontId="29" fillId="40" borderId="40" xfId="43" applyFont="1" applyFill="1" applyBorder="1" applyAlignment="1" applyProtection="1">
      <alignment horizontal="left" vertical="top"/>
      <protection hidden="1"/>
    </xf>
    <xf numFmtId="0" fontId="29" fillId="40" borderId="39" xfId="43" applyFont="1" applyFill="1" applyBorder="1" applyAlignment="1" applyProtection="1">
      <alignment horizontal="left" vertical="top"/>
      <protection hidden="1"/>
    </xf>
    <xf numFmtId="0" fontId="30" fillId="40" borderId="39" xfId="43" applyFont="1" applyFill="1" applyBorder="1" applyAlignment="1" applyProtection="1">
      <alignment horizontal="left" vertical="center"/>
      <protection hidden="1"/>
    </xf>
    <xf numFmtId="0" fontId="29" fillId="40" borderId="40" xfId="43" applyFont="1" applyFill="1" applyBorder="1" applyAlignment="1" applyProtection="1">
      <alignment horizontal="left" vertical="top" wrapText="1" shrinkToFit="1"/>
      <protection hidden="1"/>
    </xf>
    <xf numFmtId="167" fontId="37" fillId="33" borderId="53" xfId="0" applyNumberFormat="1" applyFont="1" applyFill="1" applyBorder="1" applyAlignment="1">
      <alignment horizontal="left" vertical="top"/>
    </xf>
    <xf numFmtId="168" fontId="0" fillId="0" borderId="0" xfId="0" applyNumberFormat="1" applyFont="1"/>
    <xf numFmtId="168" fontId="0" fillId="0" borderId="0" xfId="0" applyNumberFormat="1"/>
    <xf numFmtId="168" fontId="17" fillId="34" borderId="0" xfId="0" applyNumberFormat="1" applyFont="1" applyFill="1" applyAlignment="1">
      <alignment horizontal="center"/>
    </xf>
    <xf numFmtId="0" fontId="52" fillId="40" borderId="40" xfId="43" quotePrefix="1" applyFont="1" applyFill="1" applyBorder="1" applyAlignment="1" applyProtection="1">
      <alignment wrapText="1"/>
      <protection hidden="1"/>
    </xf>
    <xf numFmtId="0" fontId="28" fillId="35" borderId="24" xfId="0" applyFont="1" applyFill="1" applyBorder="1" applyAlignment="1">
      <alignment horizontal="left" vertical="center" indent="3"/>
    </xf>
    <xf numFmtId="0" fontId="47" fillId="39" borderId="69" xfId="42" applyFont="1" applyFill="1" applyBorder="1" applyAlignment="1">
      <alignment horizontal="center" vertical="center" wrapText="1"/>
    </xf>
    <xf numFmtId="0" fontId="47" fillId="39" borderId="70" xfId="42" applyFont="1" applyFill="1" applyBorder="1" applyAlignment="1">
      <alignment horizontal="center" vertical="center" wrapText="1"/>
    </xf>
    <xf numFmtId="166" fontId="44" fillId="36" borderId="71" xfId="42" applyNumberFormat="1" applyFont="1" applyFill="1" applyBorder="1" applyAlignment="1">
      <alignment horizontal="center" vertical="center" wrapText="1"/>
    </xf>
    <xf numFmtId="166" fontId="44" fillId="36" borderId="72" xfId="42" applyNumberFormat="1" applyFont="1" applyFill="1" applyBorder="1" applyAlignment="1">
      <alignment horizontal="center" vertical="center" wrapText="1"/>
    </xf>
    <xf numFmtId="166" fontId="44" fillId="36" borderId="73" xfId="42" applyNumberFormat="1" applyFont="1" applyFill="1" applyBorder="1" applyAlignment="1">
      <alignment horizontal="center" vertical="center" wrapText="1"/>
    </xf>
    <xf numFmtId="166" fontId="44" fillId="36" borderId="74" xfId="42" applyNumberFormat="1" applyFont="1" applyFill="1" applyBorder="1" applyAlignment="1">
      <alignment horizontal="center" vertical="center" wrapText="1"/>
    </xf>
    <xf numFmtId="166" fontId="44" fillId="36" borderId="75" xfId="42" applyNumberFormat="1" applyFont="1" applyFill="1" applyBorder="1" applyAlignment="1">
      <alignment horizontal="center" vertical="center" wrapText="1"/>
    </xf>
    <xf numFmtId="166" fontId="46" fillId="40" borderId="76" xfId="42" applyNumberFormat="1" applyFont="1" applyFill="1" applyBorder="1" applyAlignment="1">
      <alignment horizontal="center" vertical="center" wrapText="1"/>
    </xf>
    <xf numFmtId="166" fontId="44" fillId="36" borderId="77" xfId="42" applyNumberFormat="1" applyFont="1" applyFill="1" applyBorder="1" applyAlignment="1">
      <alignment horizontal="center" vertical="center" wrapText="1"/>
    </xf>
    <xf numFmtId="14" fontId="40" fillId="0" borderId="78" xfId="42" applyNumberFormat="1" applyFont="1" applyFill="1" applyBorder="1" applyAlignment="1">
      <alignment horizontal="center" vertical="center"/>
    </xf>
    <xf numFmtId="0" fontId="42" fillId="0" borderId="78" xfId="42" applyFont="1" applyFill="1" applyBorder="1" applyAlignment="1">
      <alignment horizontal="center" vertical="center" wrapText="1"/>
    </xf>
    <xf numFmtId="0" fontId="41" fillId="0" borderId="78" xfId="42" applyFont="1" applyFill="1" applyBorder="1" applyAlignment="1">
      <alignment horizontal="center" vertical="center" wrapText="1"/>
    </xf>
    <xf numFmtId="0" fontId="41" fillId="0" borderId="78" xfId="42" applyFont="1" applyFill="1" applyBorder="1" applyAlignment="1">
      <alignment vertical="center" wrapText="1"/>
    </xf>
    <xf numFmtId="0" fontId="43" fillId="0" borderId="78" xfId="42" applyFont="1" applyFill="1" applyBorder="1" applyAlignment="1">
      <alignment horizontal="center" vertical="center"/>
    </xf>
    <xf numFmtId="0" fontId="39" fillId="0" borderId="78" xfId="42" applyFont="1" applyFill="1" applyBorder="1" applyAlignment="1">
      <alignment vertical="center"/>
    </xf>
    <xf numFmtId="14" fontId="40" fillId="0" borderId="79" xfId="42" applyNumberFormat="1" applyFont="1" applyFill="1" applyBorder="1" applyAlignment="1">
      <alignment horizontal="center" vertical="center"/>
    </xf>
    <xf numFmtId="0" fontId="42" fillId="0" borderId="79" xfId="42" applyFont="1" applyFill="1" applyBorder="1" applyAlignment="1">
      <alignment horizontal="center" vertical="center" wrapText="1"/>
    </xf>
    <xf numFmtId="0" fontId="41" fillId="0" borderId="79" xfId="42" applyFont="1" applyFill="1" applyBorder="1" applyAlignment="1">
      <alignment horizontal="center" vertical="center" wrapText="1"/>
    </xf>
    <xf numFmtId="0" fontId="41" fillId="0" borderId="79" xfId="42" applyFont="1" applyFill="1" applyBorder="1" applyAlignment="1">
      <alignment vertical="center" wrapText="1"/>
    </xf>
    <xf numFmtId="0" fontId="18" fillId="50" borderId="58" xfId="0" applyFont="1" applyFill="1" applyBorder="1" applyAlignment="1">
      <alignment horizontal="left" vertical="top"/>
    </xf>
    <xf numFmtId="0" fontId="59" fillId="33" borderId="0" xfId="0" applyFont="1" applyFill="1" applyBorder="1" applyAlignment="1">
      <alignment horizontal="left" vertical="center"/>
    </xf>
    <xf numFmtId="14" fontId="60" fillId="35" borderId="25" xfId="0" applyNumberFormat="1" applyFont="1" applyFill="1" applyBorder="1" applyAlignment="1">
      <alignment horizontal="right" vertical="center" indent="1"/>
    </xf>
    <xf numFmtId="0" fontId="18" fillId="50" borderId="58" xfId="0" applyFont="1" applyFill="1" applyBorder="1" applyAlignment="1">
      <alignment horizontal="left" vertical="top" indent="1"/>
    </xf>
    <xf numFmtId="0" fontId="61" fillId="0" borderId="14" xfId="0" applyFont="1" applyBorder="1"/>
    <xf numFmtId="0" fontId="48" fillId="48" borderId="44" xfId="0" applyNumberFormat="1" applyFont="1" applyFill="1" applyBorder="1" applyAlignment="1">
      <alignment horizontal="left" vertical="top"/>
    </xf>
    <xf numFmtId="0" fontId="26" fillId="33" borderId="0" xfId="0" applyNumberFormat="1" applyFont="1" applyFill="1" applyBorder="1" applyAlignment="1">
      <alignment horizontal="left" vertical="top"/>
    </xf>
    <xf numFmtId="0" fontId="0" fillId="0" borderId="0" xfId="0" applyAlignment="1">
      <alignment horizontal="left"/>
    </xf>
    <xf numFmtId="14" fontId="61" fillId="0" borderId="14" xfId="0" applyNumberFormat="1" applyFont="1" applyBorder="1" applyAlignment="1" applyProtection="1">
      <alignment horizontal="right"/>
    </xf>
    <xf numFmtId="0" fontId="56" fillId="0" borderId="0" xfId="0" applyFont="1"/>
    <xf numFmtId="0" fontId="64" fillId="40" borderId="40" xfId="44" applyFont="1" applyFill="1" applyBorder="1" applyAlignment="1" applyProtection="1">
      <alignment wrapText="1"/>
      <protection hidden="1"/>
    </xf>
    <xf numFmtId="0" fontId="67" fillId="52" borderId="82" xfId="0" applyFont="1" applyFill="1" applyBorder="1" applyAlignment="1">
      <alignment horizontal="left"/>
    </xf>
    <xf numFmtId="0" fontId="67" fillId="52" borderId="83" xfId="0" applyFont="1" applyFill="1" applyBorder="1" applyAlignment="1">
      <alignment horizontal="left"/>
    </xf>
    <xf numFmtId="0" fontId="67" fillId="52" borderId="84" xfId="0" applyFont="1" applyFill="1" applyBorder="1" applyAlignment="1">
      <alignment horizontal="left"/>
    </xf>
    <xf numFmtId="0" fontId="0" fillId="51" borderId="80" xfId="0" applyFill="1" applyBorder="1" applyProtection="1"/>
    <xf numFmtId="0" fontId="0" fillId="51" borderId="0" xfId="0" applyFill="1" applyBorder="1" applyAlignment="1" applyProtection="1">
      <alignment horizontal="center"/>
    </xf>
    <xf numFmtId="0" fontId="0" fillId="51" borderId="0" xfId="0" applyFill="1" applyBorder="1" applyProtection="1"/>
    <xf numFmtId="0" fontId="0" fillId="51" borderId="81" xfId="0" applyFill="1" applyBorder="1" applyProtection="1"/>
    <xf numFmtId="0" fontId="0" fillId="0" borderId="0" xfId="0" applyProtection="1"/>
    <xf numFmtId="168" fontId="0" fillId="0" borderId="0" xfId="0" applyNumberFormat="1" applyProtection="1"/>
    <xf numFmtId="0" fontId="16" fillId="51" borderId="80" xfId="0" applyFont="1" applyFill="1" applyBorder="1" applyProtection="1"/>
    <xf numFmtId="0" fontId="0" fillId="53" borderId="85" xfId="0" applyFill="1" applyBorder="1" applyProtection="1"/>
    <xf numFmtId="0" fontId="0" fillId="53" borderId="85" xfId="0" applyFill="1" applyBorder="1" applyAlignment="1" applyProtection="1">
      <alignment shrinkToFit="1"/>
    </xf>
    <xf numFmtId="22" fontId="0" fillId="53" borderId="86" xfId="0" applyNumberFormat="1" applyFill="1" applyBorder="1" applyProtection="1"/>
    <xf numFmtId="0" fontId="0" fillId="53" borderId="85" xfId="0" applyFill="1" applyBorder="1" applyAlignment="1" applyProtection="1">
      <alignment wrapText="1"/>
    </xf>
    <xf numFmtId="22" fontId="0" fillId="53" borderId="85" xfId="0" applyNumberFormat="1" applyFill="1" applyBorder="1" applyProtection="1"/>
    <xf numFmtId="0" fontId="0" fillId="51" borderId="80" xfId="0" applyFill="1" applyBorder="1"/>
    <xf numFmtId="0" fontId="0" fillId="51" borderId="0" xfId="0" applyFill="1" applyBorder="1" applyAlignment="1">
      <alignment horizontal="center"/>
    </xf>
    <xf numFmtId="0" fontId="0" fillId="51" borderId="81" xfId="0" applyFill="1" applyBorder="1"/>
    <xf numFmtId="0" fontId="0" fillId="51" borderId="89" xfId="0" applyFill="1" applyBorder="1"/>
    <xf numFmtId="0" fontId="0" fillId="51" borderId="90" xfId="0" applyFill="1" applyBorder="1" applyAlignment="1">
      <alignment horizontal="center"/>
    </xf>
    <xf numFmtId="0" fontId="0" fillId="51" borderId="90" xfId="0" applyFill="1" applyBorder="1"/>
    <xf numFmtId="0" fontId="0" fillId="51" borderId="91" xfId="0" applyFill="1" applyBorder="1"/>
    <xf numFmtId="0" fontId="68" fillId="54" borderId="82" xfId="0" applyFont="1" applyFill="1" applyBorder="1" applyAlignment="1" applyProtection="1">
      <alignment horizontal="center"/>
    </xf>
    <xf numFmtId="0" fontId="68" fillId="54" borderId="84" xfId="0" applyFont="1" applyFill="1" applyBorder="1" applyAlignment="1" applyProtection="1">
      <alignment horizontal="center"/>
    </xf>
    <xf numFmtId="0" fontId="68" fillId="54" borderId="87" xfId="0" applyFont="1" applyFill="1" applyBorder="1" applyAlignment="1" applyProtection="1">
      <alignment horizontal="center"/>
    </xf>
    <xf numFmtId="0" fontId="68" fillId="51" borderId="0" xfId="0" applyFont="1" applyFill="1" applyBorder="1" applyAlignment="1" applyProtection="1">
      <alignment horizontal="center"/>
    </xf>
    <xf numFmtId="0" fontId="68" fillId="54" borderId="88" xfId="0" applyFont="1" applyFill="1" applyBorder="1" applyAlignment="1" applyProtection="1">
      <alignment horizontal="center"/>
    </xf>
    <xf numFmtId="0" fontId="0" fillId="53" borderId="92" xfId="0" applyFill="1" applyBorder="1" applyProtection="1"/>
    <xf numFmtId="0" fontId="0" fillId="53" borderId="92" xfId="0" applyFill="1" applyBorder="1" applyAlignment="1" applyProtection="1">
      <alignment horizontal="center"/>
    </xf>
    <xf numFmtId="0" fontId="0" fillId="53" borderId="85" xfId="0" applyFill="1" applyBorder="1" applyAlignment="1" applyProtection="1">
      <alignment horizontal="center"/>
    </xf>
    <xf numFmtId="22" fontId="0" fillId="0" borderId="0" xfId="0" applyNumberFormat="1"/>
    <xf numFmtId="22" fontId="0" fillId="51" borderId="81" xfId="0" applyNumberFormat="1" applyFill="1" applyBorder="1" applyProtection="1"/>
    <xf numFmtId="14" fontId="0" fillId="53" borderId="85" xfId="0" applyNumberFormat="1" applyFill="1" applyBorder="1" applyProtection="1"/>
    <xf numFmtId="0" fontId="0" fillId="0" borderId="85" xfId="0" applyFill="1" applyBorder="1" applyAlignment="1" applyProtection="1">
      <alignment horizontal="center"/>
    </xf>
    <xf numFmtId="0" fontId="0" fillId="0" borderId="85" xfId="0" applyFill="1" applyBorder="1" applyProtection="1"/>
    <xf numFmtId="0" fontId="69" fillId="40" borderId="50" xfId="0" applyNumberFormat="1" applyFont="1" applyFill="1" applyBorder="1" applyAlignment="1">
      <alignment horizontal="left" vertical="top" wrapText="1"/>
    </xf>
    <xf numFmtId="0" fontId="70" fillId="40" borderId="5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49" fontId="5" fillId="33" borderId="51" xfId="0" applyNumberFormat="1" applyFont="1" applyFill="1" applyBorder="1" applyAlignment="1">
      <alignment horizontal="right" vertical="center"/>
    </xf>
    <xf numFmtId="0" fontId="5" fillId="33" borderId="0" xfId="0" applyNumberFormat="1" applyFont="1" applyFill="1" applyBorder="1" applyAlignment="1">
      <alignment horizontal="right" vertical="center"/>
    </xf>
    <xf numFmtId="0" fontId="5" fillId="33" borderId="51" xfId="0" applyNumberFormat="1" applyFont="1" applyFill="1" applyBorder="1" applyAlignment="1">
      <alignment horizontal="right" vertical="center"/>
    </xf>
    <xf numFmtId="0" fontId="5" fillId="33" borderId="0" xfId="0" applyNumberFormat="1" applyFont="1" applyFill="1" applyBorder="1" applyAlignment="1">
      <alignment horizontal="left" vertical="top" wrapText="1"/>
    </xf>
    <xf numFmtId="164" fontId="69" fillId="40" borderId="50" xfId="0" applyNumberFormat="1" applyFont="1" applyFill="1" applyBorder="1" applyAlignment="1">
      <alignment horizontal="left" vertical="top" wrapText="1"/>
    </xf>
    <xf numFmtId="0" fontId="23" fillId="47" borderId="10" xfId="0" applyFont="1" applyFill="1" applyBorder="1" applyAlignment="1">
      <alignment horizontal="center" shrinkToFit="1"/>
    </xf>
    <xf numFmtId="0" fontId="71" fillId="0" borderId="19" xfId="0" applyFont="1" applyFill="1" applyBorder="1" applyAlignment="1" applyProtection="1">
      <alignment horizontal="left" vertical="top" wrapText="1"/>
      <protection locked="0"/>
    </xf>
    <xf numFmtId="0" fontId="30" fillId="40" borderId="40" xfId="43" applyFont="1" applyFill="1" applyBorder="1" applyAlignment="1" applyProtection="1">
      <alignment horizontal="right" vertical="center"/>
      <protection hidden="1"/>
    </xf>
    <xf numFmtId="0" fontId="25" fillId="42" borderId="15" xfId="0" applyFont="1" applyFill="1" applyBorder="1" applyProtection="1">
      <protection locked="0"/>
    </xf>
    <xf numFmtId="0" fontId="25" fillId="42" borderId="16" xfId="0" applyFont="1" applyFill="1" applyBorder="1" applyProtection="1">
      <protection locked="0"/>
    </xf>
    <xf numFmtId="0" fontId="25" fillId="42" borderId="17" xfId="0" applyFont="1" applyFill="1" applyBorder="1" applyProtection="1">
      <protection locked="0"/>
    </xf>
    <xf numFmtId="0" fontId="28" fillId="41" borderId="11" xfId="0" applyFont="1" applyFill="1" applyBorder="1" applyAlignment="1">
      <alignment horizontal="center" shrinkToFit="1"/>
    </xf>
    <xf numFmtId="0" fontId="28" fillId="41" borderId="12" xfId="0" applyFont="1" applyFill="1" applyBorder="1" applyAlignment="1">
      <alignment horizontal="center" shrinkToFit="1"/>
    </xf>
    <xf numFmtId="0" fontId="28" fillId="41" borderId="13" xfId="0" applyFont="1" applyFill="1" applyBorder="1" applyAlignment="1">
      <alignment horizontal="center" shrinkToFit="1"/>
    </xf>
    <xf numFmtId="0" fontId="25" fillId="45" borderId="15" xfId="0" applyFont="1" applyFill="1" applyBorder="1" applyProtection="1">
      <protection locked="0"/>
    </xf>
    <xf numFmtId="0" fontId="25" fillId="45" borderId="16" xfId="0" applyFont="1" applyFill="1" applyBorder="1" applyProtection="1">
      <protection locked="0"/>
    </xf>
    <xf numFmtId="0" fontId="25" fillId="45" borderId="17" xfId="0" applyFont="1" applyFill="1" applyBorder="1" applyProtection="1">
      <protection locked="0"/>
    </xf>
    <xf numFmtId="0" fontId="25" fillId="46" borderId="15" xfId="0" applyFont="1" applyFill="1" applyBorder="1" applyProtection="1">
      <protection locked="0"/>
    </xf>
    <xf numFmtId="0" fontId="25" fillId="46" borderId="16" xfId="0" applyFont="1" applyFill="1" applyBorder="1" applyProtection="1">
      <protection locked="0"/>
    </xf>
    <xf numFmtId="0" fontId="25" fillId="46" borderId="17" xfId="0" applyFont="1" applyFill="1" applyBorder="1" applyProtection="1">
      <protection locked="0"/>
    </xf>
    <xf numFmtId="0" fontId="23" fillId="33" borderId="24" xfId="0" applyFont="1" applyFill="1" applyBorder="1" applyAlignment="1" applyProtection="1">
      <alignment horizontal="left" vertical="top" wrapText="1" indent="20"/>
    </xf>
    <xf numFmtId="0" fontId="28" fillId="33" borderId="0" xfId="0" applyFont="1" applyFill="1" applyBorder="1" applyAlignment="1" applyProtection="1">
      <alignment horizontal="left" vertical="top" wrapText="1" indent="20"/>
    </xf>
    <xf numFmtId="0" fontId="28" fillId="33" borderId="25" xfId="0" applyFont="1" applyFill="1" applyBorder="1" applyAlignment="1" applyProtection="1">
      <alignment horizontal="left" vertical="top" wrapText="1" indent="20"/>
    </xf>
    <xf numFmtId="0" fontId="33" fillId="33" borderId="24" xfId="0" applyFont="1" applyFill="1" applyBorder="1" applyAlignment="1">
      <alignment horizontal="left" vertical="top" wrapText="1" indent="1" shrinkToFit="1"/>
    </xf>
    <xf numFmtId="0" fontId="33" fillId="33" borderId="0" xfId="0" applyFont="1" applyFill="1" applyBorder="1" applyAlignment="1">
      <alignment horizontal="left" vertical="top" wrapText="1" indent="1" shrinkToFit="1"/>
    </xf>
    <xf numFmtId="0" fontId="33" fillId="33" borderId="0" xfId="0" applyFont="1" applyFill="1" applyBorder="1" applyAlignment="1">
      <alignment horizontal="left" vertical="top" indent="1" shrinkToFit="1"/>
    </xf>
    <xf numFmtId="0" fontId="23" fillId="33" borderId="24" xfId="0" applyFont="1" applyFill="1" applyBorder="1" applyAlignment="1">
      <alignment horizontal="left" vertical="top" wrapText="1" indent="1" shrinkToFit="1"/>
    </xf>
    <xf numFmtId="0" fontId="28" fillId="33" borderId="0" xfId="0" applyFont="1" applyFill="1" applyBorder="1" applyAlignment="1">
      <alignment horizontal="left" vertical="top" indent="1" shrinkToFit="1"/>
    </xf>
    <xf numFmtId="165" fontId="45" fillId="49" borderId="66" xfId="42" applyNumberFormat="1" applyFont="1" applyFill="1" applyBorder="1" applyAlignment="1">
      <alignment horizontal="center" vertical="center"/>
    </xf>
    <xf numFmtId="165" fontId="45" fillId="49" borderId="67" xfId="42" applyNumberFormat="1" applyFont="1" applyFill="1" applyBorder="1" applyAlignment="1">
      <alignment horizontal="center" vertical="center"/>
    </xf>
    <xf numFmtId="165" fontId="45" fillId="49" borderId="68" xfId="42" applyNumberFormat="1" applyFont="1" applyFill="1" applyBorder="1" applyAlignment="1">
      <alignment horizontal="center" vertical="center"/>
    </xf>
    <xf numFmtId="14" fontId="39" fillId="0" borderId="30" xfId="42" applyNumberFormat="1" applyFont="1" applyBorder="1" applyAlignment="1">
      <alignment horizontal="left"/>
    </xf>
    <xf numFmtId="14" fontId="39" fillId="0" borderId="31" xfId="42" applyNumberFormat="1" applyFont="1" applyBorder="1" applyAlignment="1">
      <alignment horizontal="left"/>
    </xf>
    <xf numFmtId="14" fontId="39" fillId="0" borderId="32" xfId="42" applyNumberFormat="1" applyFont="1" applyBorder="1" applyAlignment="1">
      <alignment horizontal="left"/>
    </xf>
    <xf numFmtId="0" fontId="39" fillId="0" borderId="34" xfId="42" applyFont="1" applyBorder="1" applyAlignment="1" applyProtection="1">
      <alignment horizontal="left"/>
      <protection locked="0"/>
    </xf>
    <xf numFmtId="0" fontId="39" fillId="0" borderId="35" xfId="42" applyFont="1" applyBorder="1" applyAlignment="1" applyProtection="1">
      <alignment horizontal="left"/>
      <protection locked="0"/>
    </xf>
    <xf numFmtId="0" fontId="39" fillId="0" borderId="36" xfId="42" applyFont="1" applyBorder="1" applyAlignment="1" applyProtection="1">
      <alignment horizontal="left"/>
      <protection locked="0"/>
    </xf>
    <xf numFmtId="165" fontId="65" fillId="38" borderId="37" xfId="42" applyNumberFormat="1" applyFont="1" applyFill="1" applyBorder="1" applyAlignment="1" applyProtection="1">
      <alignment horizontal="center" vertical="center" shrinkToFit="1"/>
      <protection hidden="1"/>
    </xf>
    <xf numFmtId="165" fontId="65" fillId="38" borderId="38" xfId="42" applyNumberFormat="1" applyFont="1" applyFill="1" applyBorder="1" applyAlignment="1" applyProtection="1">
      <alignment horizontal="center" vertical="center" shrinkToFit="1"/>
      <protection hidden="1"/>
    </xf>
    <xf numFmtId="165" fontId="65" fillId="38" borderId="37" xfId="42" applyNumberFormat="1" applyFont="1" applyFill="1" applyBorder="1" applyAlignment="1" applyProtection="1">
      <alignment horizontal="center" vertical="center"/>
      <protection hidden="1"/>
    </xf>
    <xf numFmtId="165" fontId="65" fillId="38" borderId="38" xfId="42" applyNumberFormat="1" applyFont="1" applyFill="1" applyBorder="1" applyAlignment="1" applyProtection="1">
      <alignment horizontal="center" vertical="center"/>
      <protection hidden="1"/>
    </xf>
    <xf numFmtId="165" fontId="66" fillId="38" borderId="37" xfId="42" applyNumberFormat="1" applyFont="1" applyFill="1" applyBorder="1" applyAlignment="1" applyProtection="1">
      <alignment horizontal="center" vertical="center"/>
      <protection hidden="1"/>
    </xf>
    <xf numFmtId="165" fontId="66" fillId="38" borderId="38" xfId="42" applyNumberFormat="1" applyFont="1" applyFill="1" applyBorder="1" applyAlignment="1" applyProtection="1">
      <alignment horizontal="center" vertical="center"/>
      <protection hidden="1"/>
    </xf>
    <xf numFmtId="165" fontId="65" fillId="38" borderId="55" xfId="42" applyNumberFormat="1" applyFont="1" applyFill="1" applyBorder="1" applyAlignment="1" applyProtection="1">
      <alignment horizontal="center" vertical="center"/>
      <protection hidden="1"/>
    </xf>
    <xf numFmtId="165" fontId="65" fillId="38" borderId="56" xfId="42" applyNumberFormat="1" applyFont="1" applyFill="1" applyBorder="1" applyAlignment="1" applyProtection="1">
      <alignment horizontal="center" vertical="center"/>
      <protection hidden="1"/>
    </xf>
    <xf numFmtId="0" fontId="32" fillId="40" borderId="39" xfId="0" applyFont="1" applyFill="1" applyBorder="1" applyAlignment="1" applyProtection="1">
      <alignment horizontal="left" vertical="top" wrapText="1"/>
      <protection hidden="1"/>
    </xf>
    <xf numFmtId="0" fontId="32" fillId="40" borderId="40" xfId="0" applyFont="1" applyFill="1" applyBorder="1" applyAlignment="1" applyProtection="1">
      <alignment horizontal="left" vertical="top" wrapText="1"/>
      <protection hidden="1"/>
    </xf>
    <xf numFmtId="0" fontId="29" fillId="0" borderId="0" xfId="43" applyFont="1" applyFill="1" applyAlignment="1" applyProtection="1">
      <alignment horizontal="center" vertical="top" shrinkToFit="1"/>
      <protection hidden="1"/>
    </xf>
    <xf numFmtId="0" fontId="29" fillId="0" borderId="0" xfId="43" applyFont="1" applyFill="1" applyBorder="1" applyAlignment="1" applyProtection="1">
      <alignment horizontal="center" vertical="top"/>
      <protection hidden="1"/>
    </xf>
    <xf numFmtId="0" fontId="30" fillId="40" borderId="37" xfId="43" applyNumberFormat="1" applyFont="1" applyFill="1" applyBorder="1" applyAlignment="1" applyProtection="1">
      <alignment horizontal="left" vertical="center" wrapText="1"/>
      <protection hidden="1"/>
    </xf>
    <xf numFmtId="0" fontId="35" fillId="40" borderId="38" xfId="43" applyNumberFormat="1" applyFont="1" applyFill="1" applyBorder="1" applyProtection="1">
      <protection hidden="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6"/>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2 3" xfId="45"/>
    <cellStyle name="Normal 8" xfId="4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ill>
        <patternFill>
          <bgColor theme="0" tint="-0.14996795556505021"/>
        </patternFill>
      </fill>
    </dxf>
    <dxf>
      <font>
        <b val="0"/>
        <i val="0"/>
        <condense val="0"/>
        <extend val="0"/>
        <color indexed="12"/>
      </font>
      <fill>
        <patternFill patternType="solid">
          <fgColor auto="1"/>
          <bgColor rgb="FFFFFF00"/>
        </patternFill>
      </fill>
    </dxf>
    <dxf>
      <font>
        <b val="0"/>
        <i val="0"/>
        <condense val="0"/>
        <extend val="0"/>
        <color indexed="12"/>
      </font>
      <fill>
        <patternFill>
          <bgColor rgb="FFFFFF00"/>
        </patternFill>
      </fill>
    </dxf>
    <dxf>
      <fill>
        <patternFill>
          <bgColor rgb="FFD8D8D8"/>
        </patternFill>
      </fill>
    </dxf>
    <dxf>
      <font>
        <color rgb="FF7F7F7F"/>
      </font>
      <fill>
        <patternFill>
          <bgColor rgb="FFBFBFBF"/>
        </patternFill>
      </fill>
    </dxf>
    <dxf>
      <font>
        <color rgb="FF7F7F7F"/>
      </font>
      <fill>
        <patternFill>
          <bgColor rgb="FFBFBFBF"/>
        </patternFill>
      </fill>
    </dxf>
    <dxf>
      <fill>
        <patternFill>
          <bgColor rgb="FFF2FFEA"/>
        </patternFill>
      </fill>
    </dxf>
    <dxf>
      <fill>
        <patternFill>
          <bgColor rgb="FFFFFFCC"/>
        </patternFill>
      </fill>
    </dxf>
    <dxf>
      <font>
        <color rgb="FF7F7F7F"/>
      </font>
      <fill>
        <patternFill>
          <bgColor rgb="FFD8D8D8"/>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DB4E3"/>
      <rgbColor rgb="000000FF"/>
      <rgbColor rgb="00FFFF00"/>
      <rgbColor rgb="00FF00FF"/>
      <rgbColor rgb="00002060"/>
      <rgbColor rgb="00800000"/>
      <rgbColor rgb="00008000"/>
      <rgbColor rgb="00000080"/>
      <rgbColor rgb="00808000"/>
      <rgbColor rgb="002860A4"/>
      <rgbColor rgb="00A6A6A6"/>
      <rgbColor rgb="00F2F2F2"/>
      <rgbColor rgb="00BEBEBE"/>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CC"/>
      <rgbColor rgb="002860A0"/>
      <rgbColor rgb="00F2FFEA"/>
      <rgbColor rgb="00FFFF99"/>
      <rgbColor rgb="00FFFF00"/>
      <rgbColor rgb="00FF99CC"/>
      <rgbColor rgb="007F7F7F"/>
      <rgbColor rgb="00FFCC99"/>
      <rgbColor rgb="00C9D9EB"/>
      <rgbColor rgb="000000FF"/>
      <rgbColor rgb="0099CC00"/>
      <rgbColor rgb="00FFCC00"/>
      <rgbColor rgb="00FF9900"/>
      <rgbColor rgb="00FF6600"/>
      <rgbColor rgb="004F81BD"/>
      <rgbColor rgb="00D8D8D8"/>
      <rgbColor rgb="00BEBEBE"/>
      <rgbColor rgb="00339966"/>
      <rgbColor rgb="00003300"/>
      <rgbColor rgb="00333300"/>
      <rgbColor rgb="00993300"/>
      <rgbColor rgb="00254061"/>
      <rgbColor rgb="001F497D"/>
      <rgbColor rgb="00A5A5A5"/>
    </indexedColors>
    <mruColors>
      <color rgb="FF0000FF"/>
      <color rgb="FF00FF00"/>
      <color rgb="FFF2FFEA"/>
      <color rgb="FFFFFFCC"/>
      <color rgb="FF2860A4"/>
      <color rgb="FFBFBFBF"/>
      <color rgb="FF1F497D"/>
      <color rgb="FF00FFFF"/>
      <color rgb="FF8FB0D5"/>
      <color rgb="FFC9D9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978C9E23-D4B0-11CE-BF2D-00AA003F40D0}" r:id="rId1"/>
</file>

<file path=xl/activeX/activeX10.xml><?xml version="1.0" encoding="utf-8"?>
<ax:ocx xmlns:ax="http://schemas.microsoft.com/office/2006/activeX" xmlns:r="http://schemas.openxmlformats.org/officeDocument/2006/relationships" ax:classid="{978C9E23-D4B0-11CE-BF2D-00AA003F40D0}" r:id="rId1"/>
</file>

<file path=xl/activeX/activeX11.xml><?xml version="1.0" encoding="utf-8"?>
<ax:ocx xmlns:ax="http://schemas.microsoft.com/office/2006/activeX" xmlns:r="http://schemas.openxmlformats.org/officeDocument/2006/relationships" ax:classid="{978C9E23-D4B0-11CE-BF2D-00AA003F40D0}" r:id="rId1"/>
</file>

<file path=xl/activeX/activeX12.xml><?xml version="1.0" encoding="utf-8"?>
<ax:ocx xmlns:ax="http://schemas.microsoft.com/office/2006/activeX" xmlns:r="http://schemas.openxmlformats.org/officeDocument/2006/relationships" ax:classid="{978C9E23-D4B0-11CE-BF2D-00AA003F40D0}" r:id="rId1"/>
</file>

<file path=xl/activeX/activeX2.xml><?xml version="1.0" encoding="utf-8"?>
<ax:ocx xmlns:ax="http://schemas.microsoft.com/office/2006/activeX" xmlns:r="http://schemas.openxmlformats.org/officeDocument/2006/relationships" ax:classid="{978C9E23-D4B0-11CE-BF2D-00AA003F40D0}" r:id="rId1"/>
</file>

<file path=xl/activeX/activeX3.xml><?xml version="1.0" encoding="utf-8"?>
<ax:ocx xmlns:ax="http://schemas.microsoft.com/office/2006/activeX" xmlns:r="http://schemas.openxmlformats.org/officeDocument/2006/relationships" ax:classid="{978C9E23-D4B0-11CE-BF2D-00AA003F40D0}" r:id="rId1"/>
</file>

<file path=xl/activeX/activeX4.xml><?xml version="1.0" encoding="utf-8"?>
<ax:ocx xmlns:ax="http://schemas.microsoft.com/office/2006/activeX" xmlns:r="http://schemas.openxmlformats.org/officeDocument/2006/relationships" ax:classid="{978C9E23-D4B0-11CE-BF2D-00AA003F40D0}" r:id="rId1"/>
</file>

<file path=xl/activeX/activeX5.xml><?xml version="1.0" encoding="utf-8"?>
<ax:ocx xmlns:ax="http://schemas.microsoft.com/office/2006/activeX" xmlns:r="http://schemas.openxmlformats.org/officeDocument/2006/relationships" ax:classid="{978C9E23-D4B0-11CE-BF2D-00AA003F40D0}" r:id="rId1"/>
</file>

<file path=xl/activeX/activeX6.xml><?xml version="1.0" encoding="utf-8"?>
<ax:ocx xmlns:ax="http://schemas.microsoft.com/office/2006/activeX" xmlns:r="http://schemas.openxmlformats.org/officeDocument/2006/relationships" ax:classid="{978C9E23-D4B0-11CE-BF2D-00AA003F40D0}" r:id="rId1"/>
</file>

<file path=xl/activeX/activeX7.xml><?xml version="1.0" encoding="utf-8"?>
<ax:ocx xmlns:ax="http://schemas.microsoft.com/office/2006/activeX" xmlns:r="http://schemas.openxmlformats.org/officeDocument/2006/relationships" ax:classid="{978C9E23-D4B0-11CE-BF2D-00AA003F40D0}" r:id="rId1"/>
</file>

<file path=xl/activeX/activeX8.xml><?xml version="1.0" encoding="utf-8"?>
<ax:ocx xmlns:ax="http://schemas.microsoft.com/office/2006/activeX" xmlns:r="http://schemas.openxmlformats.org/officeDocument/2006/relationships" ax:classid="{978C9E23-D4B0-11CE-BF2D-00AA003F40D0}" r:id="rId1"/>
</file>

<file path=xl/activeX/activeX9.xml><?xml version="1.0" encoding="utf-8"?>
<ax:ocx xmlns:ax="http://schemas.microsoft.com/office/2006/activeX" xmlns:r="http://schemas.openxmlformats.org/officeDocument/2006/relationships" ax:classid="{978C9E23-D4B0-11CE-BF2D-00AA003F40D0}" r:id="rId1"/>
</file>

<file path=xl/drawings/_rels/drawing1.x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18.png"/><Relationship Id="rId18" Type="http://schemas.openxmlformats.org/officeDocument/2006/relationships/image" Target="../media/image22.png"/><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7.png"/><Relationship Id="rId17" Type="http://schemas.openxmlformats.org/officeDocument/2006/relationships/image" Target="../media/image21.emf"/><Relationship Id="rId2" Type="http://schemas.openxmlformats.org/officeDocument/2006/relationships/image" Target="../media/image8.emf"/><Relationship Id="rId16" Type="http://schemas.openxmlformats.org/officeDocument/2006/relationships/hyperlink" Target="#'&gt; HELP &lt;'!A1"/><Relationship Id="rId20" Type="http://schemas.openxmlformats.org/officeDocument/2006/relationships/image" Target="../media/image24.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6.png"/><Relationship Id="rId5" Type="http://schemas.openxmlformats.org/officeDocument/2006/relationships/image" Target="../media/image11.emf"/><Relationship Id="rId15" Type="http://schemas.openxmlformats.org/officeDocument/2006/relationships/image" Target="../media/image20.emf"/><Relationship Id="rId10" Type="http://schemas.openxmlformats.org/officeDocument/2006/relationships/image" Target="../media/image15.png"/><Relationship Id="rId19" Type="http://schemas.openxmlformats.org/officeDocument/2006/relationships/image" Target="../media/image23.emf"/><Relationship Id="rId4" Type="http://schemas.openxmlformats.org/officeDocument/2006/relationships/image" Target="../media/image10.emf"/><Relationship Id="rId9" Type="http://schemas.openxmlformats.org/officeDocument/2006/relationships/hyperlink" Target="http://www.JTFAutomation.com/" TargetMode="External"/><Relationship Id="rId14" Type="http://schemas.openxmlformats.org/officeDocument/2006/relationships/image" Target="../media/image19.png"/></Relationships>
</file>

<file path=xl/drawings/_rels/drawing2.xml.rels><?xml version="1.0" encoding="UTF-8" standalone="yes"?>
<Relationships xmlns="http://schemas.openxmlformats.org/package/2006/relationships"><Relationship Id="rId8" Type="http://schemas.openxmlformats.org/officeDocument/2006/relationships/hyperlink" Target="#'&gt; HELP &lt;'!B50:C64"/><Relationship Id="rId3" Type="http://schemas.openxmlformats.org/officeDocument/2006/relationships/hyperlink" Target="http://www.excelautomationhelp.com/" TargetMode="External"/><Relationship Id="rId7" Type="http://schemas.openxmlformats.org/officeDocument/2006/relationships/hyperlink" Target="#'&gt; HELP &lt;'!B68:C95"/><Relationship Id="rId2" Type="http://schemas.openxmlformats.org/officeDocument/2006/relationships/hyperlink" Target="#'&gt; HELP &lt;'!A1"/><Relationship Id="rId1" Type="http://schemas.openxmlformats.org/officeDocument/2006/relationships/hyperlink" Target="#'&gt; AI List &lt;'!A1"/><Relationship Id="rId6" Type="http://schemas.openxmlformats.org/officeDocument/2006/relationships/image" Target="../media/image26.png"/><Relationship Id="rId5" Type="http://schemas.openxmlformats.org/officeDocument/2006/relationships/hyperlink" Target="http://www.JTFAutomation.com" TargetMode="External"/><Relationship Id="rId4" Type="http://schemas.openxmlformats.org/officeDocument/2006/relationships/image" Target="../media/image25.png"/><Relationship Id="rId9" Type="http://schemas.openxmlformats.org/officeDocument/2006/relationships/hyperlink" Target="#'&gt; HELP &lt;'!B19:C28"/></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3</xdr:col>
      <xdr:colOff>123951</xdr:colOff>
      <xdr:row>11</xdr:row>
      <xdr:rowOff>359053</xdr:rowOff>
    </xdr:from>
    <xdr:to>
      <xdr:col>4</xdr:col>
      <xdr:colOff>767647</xdr:colOff>
      <xdr:row>12</xdr:row>
      <xdr:rowOff>14990</xdr:rowOff>
    </xdr:to>
    <xdr:pic macro="[0]!a5410TabMenuButton1">
      <xdr:nvPicPr>
        <xdr:cNvPr id="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9879" y="560819"/>
          <a:ext cx="962406" cy="208908"/>
        </a:xfrm>
        <a:prstGeom prst="rect">
          <a:avLst/>
        </a:prstGeom>
        <a:noFill/>
      </xdr:spPr>
    </xdr:pic>
    <xdr:clientData/>
  </xdr:twoCellAnchor>
  <xdr:twoCellAnchor editAs="absolute">
    <xdr:from>
      <xdr:col>6</xdr:col>
      <xdr:colOff>677332</xdr:colOff>
      <xdr:row>11</xdr:row>
      <xdr:rowOff>359053</xdr:rowOff>
    </xdr:from>
    <xdr:to>
      <xdr:col>6</xdr:col>
      <xdr:colOff>1748807</xdr:colOff>
      <xdr:row>12</xdr:row>
      <xdr:rowOff>16453</xdr:rowOff>
    </xdr:to>
    <xdr:pic macro="[0]!a5430TabMenuButton3">
      <xdr:nvPicPr>
        <xdr:cNvPr id="34"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2640947" y="555037"/>
          <a:ext cx="1057275" cy="208685"/>
        </a:xfrm>
        <a:prstGeom prst="rect">
          <a:avLst/>
        </a:prstGeom>
        <a:noFill/>
      </xdr:spPr>
    </xdr:pic>
    <xdr:clientData/>
  </xdr:twoCellAnchor>
  <xdr:twoCellAnchor editAs="absolute">
    <xdr:from>
      <xdr:col>6</xdr:col>
      <xdr:colOff>1736432</xdr:colOff>
      <xdr:row>11</xdr:row>
      <xdr:rowOff>359053</xdr:rowOff>
    </xdr:from>
    <xdr:to>
      <xdr:col>7</xdr:col>
      <xdr:colOff>682009</xdr:colOff>
      <xdr:row>12</xdr:row>
      <xdr:rowOff>14990</xdr:rowOff>
    </xdr:to>
    <xdr:pic macro="[0]!a5440TabMenuButton4">
      <xdr:nvPicPr>
        <xdr:cNvPr id="20"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3715590" y="560819"/>
          <a:ext cx="948812" cy="208908"/>
        </a:xfrm>
        <a:prstGeom prst="rect">
          <a:avLst/>
        </a:prstGeom>
        <a:noFill/>
      </xdr:spPr>
    </xdr:pic>
    <xdr:clientData/>
  </xdr:twoCellAnchor>
  <xdr:twoCellAnchor editAs="absolute">
    <xdr:from>
      <xdr:col>4</xdr:col>
      <xdr:colOff>758099</xdr:colOff>
      <xdr:row>11</xdr:row>
      <xdr:rowOff>359053</xdr:rowOff>
    </xdr:from>
    <xdr:to>
      <xdr:col>6</xdr:col>
      <xdr:colOff>705734</xdr:colOff>
      <xdr:row>12</xdr:row>
      <xdr:rowOff>14990</xdr:rowOff>
    </xdr:to>
    <xdr:pic macro="[0]!a5420TabMenuButton2">
      <xdr:nvPicPr>
        <xdr:cNvPr id="18"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672499" y="555037"/>
          <a:ext cx="996850" cy="207222"/>
        </a:xfrm>
        <a:prstGeom prst="rect">
          <a:avLst/>
        </a:prstGeom>
        <a:noFill/>
      </xdr:spPr>
    </xdr:pic>
    <xdr:clientData/>
  </xdr:twoCellAnchor>
  <xdr:twoCellAnchor editAs="absolute">
    <xdr:from>
      <xdr:col>1</xdr:col>
      <xdr:colOff>76029</xdr:colOff>
      <xdr:row>13</xdr:row>
      <xdr:rowOff>28694</xdr:rowOff>
    </xdr:from>
    <xdr:to>
      <xdr:col>2</xdr:col>
      <xdr:colOff>19117</xdr:colOff>
      <xdr:row>13</xdr:row>
      <xdr:rowOff>181094</xdr:rowOff>
    </xdr:to>
    <xdr:sp macro="[0]!a5220CalendarMoveBack" textlink="">
      <xdr:nvSpPr>
        <xdr:cNvPr id="3" name="TabMenuCalendarBackButton" hidden="1"/>
        <xdr:cNvSpPr>
          <a:spLocks/>
        </xdr:cNvSpPr>
      </xdr:nvSpPr>
      <xdr:spPr>
        <a:xfrm rot="16200000">
          <a:off x="257123" y="847725"/>
          <a:ext cx="152400" cy="133588"/>
        </a:xfrm>
        <a:prstGeom prst="triangle">
          <a:avLst/>
        </a:prstGeom>
        <a:gradFill flip="none" rotWithShape="0">
          <a:gsLst>
            <a:gs pos="0">
              <a:schemeClr val="bg1"/>
            </a:gs>
            <a:gs pos="100000">
              <a:schemeClr val="accent1">
                <a:lumMod val="60000"/>
                <a:lumOff val="40000"/>
              </a:schemeClr>
            </a:gs>
          </a:gsLst>
          <a:lin ang="5400000" scaled="0"/>
          <a:tileRect/>
        </a:gra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absolute">
    <xdr:from>
      <xdr:col>2</xdr:col>
      <xdr:colOff>47808</xdr:colOff>
      <xdr:row>13</xdr:row>
      <xdr:rowOff>33159</xdr:rowOff>
    </xdr:from>
    <xdr:to>
      <xdr:col>2</xdr:col>
      <xdr:colOff>190325</xdr:colOff>
      <xdr:row>13</xdr:row>
      <xdr:rowOff>185559</xdr:rowOff>
    </xdr:to>
    <xdr:sp macro="[0]!a5225CalendarMoveForward" textlink="">
      <xdr:nvSpPr>
        <xdr:cNvPr id="4" name="TabMenuCalendarForwardButton" hidden="1"/>
        <xdr:cNvSpPr>
          <a:spLocks/>
        </xdr:cNvSpPr>
      </xdr:nvSpPr>
      <xdr:spPr>
        <a:xfrm rot="16200000" flipV="1">
          <a:off x="423867" y="847725"/>
          <a:ext cx="152400" cy="142517"/>
        </a:xfrm>
        <a:prstGeom prst="triangle">
          <a:avLst/>
        </a:prstGeom>
        <a:gradFill flip="none" rotWithShape="0">
          <a:gsLst>
            <a:gs pos="0">
              <a:schemeClr val="bg1"/>
            </a:gs>
            <a:gs pos="100000">
              <a:schemeClr val="accent1">
                <a:lumMod val="60000"/>
                <a:lumOff val="40000"/>
              </a:schemeClr>
            </a:gs>
          </a:gsLst>
          <a:lin ang="5400000" scaled="0"/>
          <a:tileRect/>
        </a:gra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absolute">
    <xdr:from>
      <xdr:col>3</xdr:col>
      <xdr:colOff>123951</xdr:colOff>
      <xdr:row>11</xdr:row>
      <xdr:rowOff>348304</xdr:rowOff>
    </xdr:from>
    <xdr:to>
      <xdr:col>4</xdr:col>
      <xdr:colOff>767647</xdr:colOff>
      <xdr:row>13</xdr:row>
      <xdr:rowOff>19543</xdr:rowOff>
    </xdr:to>
    <xdr:pic>
      <xdr:nvPicPr>
        <xdr:cNvPr id="21" name="AITabMenu1"/>
        <xdr:cNvPicPr>
          <a:picLocks noChangeAspect="1" noChangeArrowheads="1"/>
        </xdr:cNvPicPr>
      </xdr:nvPicPr>
      <xdr:blipFill>
        <a:blip xmlns:r="http://schemas.openxmlformats.org/officeDocument/2006/relationships" r:embed="rId5" cstate="print"/>
        <a:srcRect/>
        <a:stretch>
          <a:fillRect/>
        </a:stretch>
      </xdr:blipFill>
      <xdr:spPr bwMode="auto">
        <a:xfrm>
          <a:off x="725931" y="546926"/>
          <a:ext cx="959926" cy="273245"/>
        </a:xfrm>
        <a:prstGeom prst="rect">
          <a:avLst/>
        </a:prstGeom>
        <a:noFill/>
      </xdr:spPr>
    </xdr:pic>
    <xdr:clientData/>
  </xdr:twoCellAnchor>
  <xdr:twoCellAnchor editAs="absolute">
    <xdr:from>
      <xdr:col>4</xdr:col>
      <xdr:colOff>758099</xdr:colOff>
      <xdr:row>11</xdr:row>
      <xdr:rowOff>347252</xdr:rowOff>
    </xdr:from>
    <xdr:to>
      <xdr:col>6</xdr:col>
      <xdr:colOff>705734</xdr:colOff>
      <xdr:row>13</xdr:row>
      <xdr:rowOff>19543</xdr:rowOff>
    </xdr:to>
    <xdr:pic>
      <xdr:nvPicPr>
        <xdr:cNvPr id="22" name="AITabMenu2" hidden="1"/>
        <xdr:cNvPicPr>
          <a:picLocks noChangeAspect="1" noChangeArrowheads="1"/>
        </xdr:cNvPicPr>
      </xdr:nvPicPr>
      <xdr:blipFill>
        <a:blip xmlns:r="http://schemas.openxmlformats.org/officeDocument/2006/relationships" r:embed="rId6" cstate="print"/>
        <a:srcRect/>
        <a:stretch>
          <a:fillRect/>
        </a:stretch>
      </xdr:blipFill>
      <xdr:spPr bwMode="auto">
        <a:xfrm>
          <a:off x="1676309" y="545874"/>
          <a:ext cx="995385" cy="274297"/>
        </a:xfrm>
        <a:prstGeom prst="rect">
          <a:avLst/>
        </a:prstGeom>
        <a:noFill/>
      </xdr:spPr>
    </xdr:pic>
    <xdr:clientData/>
  </xdr:twoCellAnchor>
  <xdr:twoCellAnchor editAs="absolute">
    <xdr:from>
      <xdr:col>6</xdr:col>
      <xdr:colOff>691269</xdr:colOff>
      <xdr:row>11</xdr:row>
      <xdr:rowOff>341786</xdr:rowOff>
    </xdr:from>
    <xdr:to>
      <xdr:col>6</xdr:col>
      <xdr:colOff>1757029</xdr:colOff>
      <xdr:row>13</xdr:row>
      <xdr:rowOff>19543</xdr:rowOff>
    </xdr:to>
    <xdr:pic>
      <xdr:nvPicPr>
        <xdr:cNvPr id="35" name="AITabMenu3" hidden="1"/>
        <xdr:cNvPicPr>
          <a:picLocks noChangeArrowheads="1"/>
        </xdr:cNvPicPr>
      </xdr:nvPicPr>
      <xdr:blipFill>
        <a:blip xmlns:r="http://schemas.openxmlformats.org/officeDocument/2006/relationships" r:embed="rId7" cstate="print"/>
        <a:srcRect/>
        <a:stretch>
          <a:fillRect/>
        </a:stretch>
      </xdr:blipFill>
      <xdr:spPr bwMode="auto">
        <a:xfrm>
          <a:off x="2657229" y="540408"/>
          <a:ext cx="1056096" cy="279763"/>
        </a:xfrm>
        <a:prstGeom prst="rect">
          <a:avLst/>
        </a:prstGeom>
        <a:noFill/>
      </xdr:spPr>
    </xdr:pic>
    <xdr:clientData/>
  </xdr:twoCellAnchor>
  <xdr:twoCellAnchor editAs="absolute">
    <xdr:from>
      <xdr:col>6</xdr:col>
      <xdr:colOff>1736432</xdr:colOff>
      <xdr:row>11</xdr:row>
      <xdr:rowOff>347252</xdr:rowOff>
    </xdr:from>
    <xdr:to>
      <xdr:col>7</xdr:col>
      <xdr:colOff>682009</xdr:colOff>
      <xdr:row>13</xdr:row>
      <xdr:rowOff>19543</xdr:rowOff>
    </xdr:to>
    <xdr:pic>
      <xdr:nvPicPr>
        <xdr:cNvPr id="24" name="AITabMenu4" hidden="1"/>
        <xdr:cNvPicPr>
          <a:picLocks noChangeAspect="1" noChangeArrowheads="1"/>
        </xdr:cNvPicPr>
      </xdr:nvPicPr>
      <xdr:blipFill>
        <a:blip xmlns:r="http://schemas.openxmlformats.org/officeDocument/2006/relationships" r:embed="rId8" cstate="print"/>
        <a:srcRect/>
        <a:stretch>
          <a:fillRect/>
        </a:stretch>
      </xdr:blipFill>
      <xdr:spPr bwMode="auto">
        <a:xfrm>
          <a:off x="3692728" y="545874"/>
          <a:ext cx="1004128" cy="274297"/>
        </a:xfrm>
        <a:prstGeom prst="rect">
          <a:avLst/>
        </a:prstGeom>
        <a:noFill/>
      </xdr:spPr>
    </xdr:pic>
    <xdr:clientData/>
  </xdr:twoCellAnchor>
  <xdr:twoCellAnchor editAs="oneCell">
    <xdr:from>
      <xdr:col>9</xdr:col>
      <xdr:colOff>676016</xdr:colOff>
      <xdr:row>11</xdr:row>
      <xdr:rowOff>64508</xdr:rowOff>
    </xdr:from>
    <xdr:to>
      <xdr:col>14</xdr:col>
      <xdr:colOff>1047749</xdr:colOff>
      <xdr:row>11</xdr:row>
      <xdr:rowOff>503421</xdr:rowOff>
    </xdr:to>
    <xdr:pic>
      <xdr:nvPicPr>
        <xdr:cNvPr id="28" name="Button7" hidden="1">
          <a:hlinkClick xmlns:r="http://schemas.openxmlformats.org/officeDocument/2006/relationships" r:id="rId9" tooltip="Click to visit JTFAutomation.com and learn more..."/>
        </xdr:cNvPr>
        <xdr:cNvPicPr>
          <a:picLocks noChangeAspect="1"/>
        </xdr:cNvPicPr>
      </xdr:nvPicPr>
      <xdr:blipFill>
        <a:blip xmlns:r="http://schemas.openxmlformats.org/officeDocument/2006/relationships" r:embed="rId10" cstate="print">
          <a:clrChange>
            <a:clrFrom>
              <a:srgbClr val="243F61"/>
            </a:clrFrom>
            <a:clrTo>
              <a:srgbClr val="243F61">
                <a:alpha val="0"/>
              </a:srgbClr>
            </a:clrTo>
          </a:clrChange>
        </a:blip>
        <a:stretch>
          <a:fillRect/>
        </a:stretch>
      </xdr:blipFill>
      <xdr:spPr>
        <a:xfrm>
          <a:off x="9648566" y="264533"/>
          <a:ext cx="2200533" cy="438913"/>
        </a:xfrm>
        <a:prstGeom prst="rect">
          <a:avLst/>
        </a:prstGeom>
      </xdr:spPr>
    </xdr:pic>
    <xdr:clientData/>
  </xdr:twoCellAnchor>
  <xdr:twoCellAnchor editAs="oneCell">
    <xdr:from>
      <xdr:col>1</xdr:col>
      <xdr:colOff>42864</xdr:colOff>
      <xdr:row>11</xdr:row>
      <xdr:rowOff>35719</xdr:rowOff>
    </xdr:from>
    <xdr:to>
      <xdr:col>3</xdr:col>
      <xdr:colOff>76028</xdr:colOff>
      <xdr:row>11</xdr:row>
      <xdr:rowOff>476315</xdr:rowOff>
    </xdr:to>
    <xdr:pic macro="[0]!a5000MainMenu">
      <xdr:nvPicPr>
        <xdr:cNvPr id="26" name="Button8"/>
        <xdr:cNvPicPr>
          <a:picLocks noChangeAspect="1"/>
        </xdr:cNvPicPr>
      </xdr:nvPicPr>
      <xdr:blipFill>
        <a:blip xmlns:r="http://schemas.openxmlformats.org/officeDocument/2006/relationships" r:embed="rId11" cstate="print">
          <a:clrChange>
            <a:clrFrom>
              <a:srgbClr val="2860A4"/>
            </a:clrFrom>
            <a:clrTo>
              <a:srgbClr val="2860A4">
                <a:alpha val="0"/>
              </a:srgbClr>
            </a:clrTo>
          </a:clrChange>
        </a:blip>
        <a:stretch>
          <a:fillRect/>
        </a:stretch>
      </xdr:blipFill>
      <xdr:spPr>
        <a:xfrm>
          <a:off x="233364" y="234502"/>
          <a:ext cx="436439" cy="440596"/>
        </a:xfrm>
        <a:prstGeom prst="rect">
          <a:avLst/>
        </a:prstGeom>
      </xdr:spPr>
    </xdr:pic>
    <xdr:clientData/>
  </xdr:twoCellAnchor>
  <xdr:twoCellAnchor editAs="absolute">
    <xdr:from>
      <xdr:col>4</xdr:col>
      <xdr:colOff>986830</xdr:colOff>
      <xdr:row>23</xdr:row>
      <xdr:rowOff>382299</xdr:rowOff>
    </xdr:from>
    <xdr:to>
      <xdr:col>6</xdr:col>
      <xdr:colOff>1333315</xdr:colOff>
      <xdr:row>29</xdr:row>
      <xdr:rowOff>321002</xdr:rowOff>
    </xdr:to>
    <xdr:pic>
      <xdr:nvPicPr>
        <xdr:cNvPr id="25" name="TabMenuAutomation1" descr="TabMenuAutomation1.png" hidden="1"/>
        <xdr:cNvPicPr>
          <a:picLocks noChangeAspect="1"/>
        </xdr:cNvPicPr>
      </xdr:nvPicPr>
      <xdr:blipFill>
        <a:blip xmlns:r="http://schemas.openxmlformats.org/officeDocument/2006/relationships" r:embed="rId12" cstate="print"/>
        <a:stretch>
          <a:fillRect/>
        </a:stretch>
      </xdr:blipFill>
      <xdr:spPr>
        <a:xfrm>
          <a:off x="1901230" y="1485900"/>
          <a:ext cx="1397009" cy="944457"/>
        </a:xfrm>
        <a:prstGeom prst="rect">
          <a:avLst/>
        </a:prstGeom>
        <a:ln>
          <a:solidFill>
            <a:schemeClr val="tx2"/>
          </a:solidFill>
        </a:ln>
      </xdr:spPr>
    </xdr:pic>
    <xdr:clientData/>
  </xdr:twoCellAnchor>
  <xdr:twoCellAnchor editAs="absolute">
    <xdr:from>
      <xdr:col>7</xdr:col>
      <xdr:colOff>2594882</xdr:colOff>
      <xdr:row>23</xdr:row>
      <xdr:rowOff>382299</xdr:rowOff>
    </xdr:from>
    <xdr:to>
      <xdr:col>7</xdr:col>
      <xdr:colOff>3982053</xdr:colOff>
      <xdr:row>29</xdr:row>
      <xdr:rowOff>321002</xdr:rowOff>
    </xdr:to>
    <xdr:pic>
      <xdr:nvPicPr>
        <xdr:cNvPr id="29" name="TabMenuAutomation2" descr="TabMenuAutomation2.png" hidden="1"/>
        <xdr:cNvPicPr>
          <a:picLocks noChangeAspect="1"/>
        </xdr:cNvPicPr>
      </xdr:nvPicPr>
      <xdr:blipFill>
        <a:blip xmlns:r="http://schemas.openxmlformats.org/officeDocument/2006/relationships" r:embed="rId13" cstate="print"/>
        <a:stretch>
          <a:fillRect/>
        </a:stretch>
      </xdr:blipFill>
      <xdr:spPr>
        <a:xfrm>
          <a:off x="6607682" y="1485900"/>
          <a:ext cx="1387171" cy="944457"/>
        </a:xfrm>
        <a:prstGeom prst="rect">
          <a:avLst/>
        </a:prstGeom>
        <a:noFill/>
        <a:ln>
          <a:noFill/>
        </a:ln>
      </xdr:spPr>
    </xdr:pic>
    <xdr:clientData/>
  </xdr:twoCellAnchor>
  <xdr:twoCellAnchor editAs="absolute">
    <xdr:from>
      <xdr:col>7</xdr:col>
      <xdr:colOff>27611</xdr:colOff>
      <xdr:row>23</xdr:row>
      <xdr:rowOff>382299</xdr:rowOff>
    </xdr:from>
    <xdr:to>
      <xdr:col>7</xdr:col>
      <xdr:colOff>1754954</xdr:colOff>
      <xdr:row>29</xdr:row>
      <xdr:rowOff>321002</xdr:rowOff>
    </xdr:to>
    <xdr:pic>
      <xdr:nvPicPr>
        <xdr:cNvPr id="30" name="TabMenuAutomation3" descr="TabMenuAutomation3.png" hidden="1"/>
        <xdr:cNvPicPr>
          <a:picLocks noChangeAspect="1"/>
        </xdr:cNvPicPr>
      </xdr:nvPicPr>
      <xdr:blipFill>
        <a:blip xmlns:r="http://schemas.openxmlformats.org/officeDocument/2006/relationships" r:embed="rId14" cstate="print"/>
        <a:stretch>
          <a:fillRect/>
        </a:stretch>
      </xdr:blipFill>
      <xdr:spPr>
        <a:xfrm>
          <a:off x="4036249" y="1485900"/>
          <a:ext cx="1731505" cy="944457"/>
        </a:xfrm>
        <a:prstGeom prst="rect">
          <a:avLst/>
        </a:prstGeom>
        <a:noFill/>
        <a:ln>
          <a:noFill/>
        </a:ln>
      </xdr:spPr>
    </xdr:pic>
    <xdr:clientData/>
  </xdr:twoCellAnchor>
  <xdr:twoCellAnchor editAs="oneCell">
    <xdr:from>
      <xdr:col>0</xdr:col>
      <xdr:colOff>0</xdr:colOff>
      <xdr:row>0</xdr:row>
      <xdr:rowOff>0</xdr:rowOff>
    </xdr:from>
    <xdr:to>
      <xdr:col>0</xdr:col>
      <xdr:colOff>94</xdr:colOff>
      <xdr:row>0</xdr:row>
      <xdr:rowOff>1577</xdr:rowOff>
    </xdr:to>
    <xdr:pic>
      <xdr:nvPicPr>
        <xdr:cNvPr id="1062"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0" y="0"/>
          <a:ext cx="1509" cy="1577"/>
        </a:xfrm>
        <a:prstGeom prst="rect">
          <a:avLst/>
        </a:prstGeom>
        <a:noFill/>
      </xdr:spPr>
    </xdr:pic>
    <xdr:clientData/>
  </xdr:twoCellAnchor>
  <xdr:twoCellAnchor editAs="absolute">
    <xdr:from>
      <xdr:col>2</xdr:col>
      <xdr:colOff>180974</xdr:colOff>
      <xdr:row>13</xdr:row>
      <xdr:rowOff>19542</xdr:rowOff>
    </xdr:from>
    <xdr:to>
      <xdr:col>24</xdr:col>
      <xdr:colOff>146305</xdr:colOff>
      <xdr:row>30</xdr:row>
      <xdr:rowOff>120366</xdr:rowOff>
    </xdr:to>
    <xdr:pic>
      <xdr:nvPicPr>
        <xdr:cNvPr id="1039" name="TabMenuHelp" hidden="1">
          <a:hlinkClick xmlns:r="http://schemas.openxmlformats.org/officeDocument/2006/relationships" r:id="rId16" tooltip="Click to go to HELP sheet…"/>
        </xdr:cNvPr>
        <xdr:cNvPicPr>
          <a:picLocks noChangeAspect="1" noChangeArrowheads="1"/>
        </xdr:cNvPicPr>
      </xdr:nvPicPr>
      <xdr:blipFill>
        <a:blip xmlns:r="http://schemas.openxmlformats.org/officeDocument/2006/relationships" r:embed="rId17" cstate="print"/>
        <a:srcRect r="-18786" b="15245"/>
        <a:stretch>
          <a:fillRect/>
        </a:stretch>
      </xdr:blipFill>
      <xdr:spPr bwMode="auto">
        <a:xfrm>
          <a:off x="561974" y="829167"/>
          <a:ext cx="11690350" cy="1822684"/>
        </a:xfrm>
        <a:prstGeom prst="rect">
          <a:avLst/>
        </a:prstGeom>
        <a:noFill/>
      </xdr:spPr>
    </xdr:pic>
    <xdr:clientData/>
  </xdr:twoCellAnchor>
  <xdr:twoCellAnchor editAs="oneCell">
    <xdr:from>
      <xdr:col>9</xdr:col>
      <xdr:colOff>141265</xdr:colOff>
      <xdr:row>11</xdr:row>
      <xdr:rowOff>65039</xdr:rowOff>
    </xdr:from>
    <xdr:to>
      <xdr:col>14</xdr:col>
      <xdr:colOff>1049019</xdr:colOff>
      <xdr:row>11</xdr:row>
      <xdr:rowOff>504829</xdr:rowOff>
    </xdr:to>
    <xdr:pic>
      <xdr:nvPicPr>
        <xdr:cNvPr id="32" name="Button7a" descr="ExcelAutomationHelp Logo v3 (2004) - Logo only (200 dpi) (Low res, 16 color, 1 to 1 scale).png"/>
        <xdr:cNvPicPr>
          <a:picLocks noChangeAspect="1"/>
        </xdr:cNvPicPr>
      </xdr:nvPicPr>
      <xdr:blipFill>
        <a:blip xmlns:r="http://schemas.openxmlformats.org/officeDocument/2006/relationships" r:embed="rId18" cstate="print">
          <a:clrChange>
            <a:clrFrom>
              <a:srgbClr val="243F61"/>
            </a:clrFrom>
            <a:clrTo>
              <a:srgbClr val="243F61">
                <a:alpha val="0"/>
              </a:srgbClr>
            </a:clrTo>
          </a:clrChange>
        </a:blip>
        <a:stretch>
          <a:fillRect/>
        </a:stretch>
      </xdr:blipFill>
      <xdr:spPr>
        <a:xfrm>
          <a:off x="9113815" y="265064"/>
          <a:ext cx="2736554" cy="439790"/>
        </a:xfrm>
        <a:prstGeom prst="rect">
          <a:avLst/>
        </a:prstGeom>
      </xdr:spPr>
    </xdr:pic>
    <xdr:clientData/>
  </xdr:twoCellAnchor>
  <xdr:twoCellAnchor editAs="oneCell">
    <xdr:from>
      <xdr:col>3</xdr:col>
      <xdr:colOff>0</xdr:colOff>
      <xdr:row>13</xdr:row>
      <xdr:rowOff>0</xdr:rowOff>
    </xdr:from>
    <xdr:to>
      <xdr:col>14</xdr:col>
      <xdr:colOff>1050925</xdr:colOff>
      <xdr:row>29</xdr:row>
      <xdr:rowOff>2164</xdr:rowOff>
    </xdr:to>
    <xdr:pic>
      <xdr:nvPicPr>
        <xdr:cNvPr id="1045" name="TabMenuCalendar" hidden="1"/>
        <xdr:cNvPicPr>
          <a:picLocks noChangeAspect="1" noChangeArrowheads="1"/>
        </xdr:cNvPicPr>
      </xdr:nvPicPr>
      <xdr:blipFill>
        <a:blip xmlns:r="http://schemas.openxmlformats.org/officeDocument/2006/relationships" r:embed="rId19" cstate="print"/>
        <a:srcRect r="37684"/>
        <a:stretch>
          <a:fillRect/>
        </a:stretch>
      </xdr:blipFill>
      <xdr:spPr bwMode="auto">
        <a:xfrm>
          <a:off x="600075" y="809625"/>
          <a:ext cx="11252200" cy="130492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28</xdr:row>
          <xdr:rowOff>0</xdr:rowOff>
        </xdr:from>
        <xdr:to>
          <xdr:col>4</xdr:col>
          <xdr:colOff>0</xdr:colOff>
          <xdr:row>29</xdr:row>
          <xdr:rowOff>0</xdr:rowOff>
        </xdr:to>
        <xdr:sp macro="" textlink="">
          <xdr:nvSpPr>
            <xdr:cNvPr id="1025" name="Button1" hidden="1">
              <a:extLst>
                <a:ext uri="{63B3BB69-23CF-44E3-9099-C40C66FF867C}">
                  <a14:compatExt spid="_x0000_s102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29</xdr:row>
          <xdr:rowOff>0</xdr:rowOff>
        </xdr:to>
        <xdr:sp macro="" textlink="">
          <xdr:nvSpPr>
            <xdr:cNvPr id="1026" name="Button2" hidden="1">
              <a:extLst>
                <a:ext uri="{63B3BB69-23CF-44E3-9099-C40C66FF867C}">
                  <a14:compatExt spid="_x0000_s102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0</xdr:rowOff>
        </xdr:from>
        <xdr:to>
          <xdr:col>5</xdr:col>
          <xdr:colOff>0</xdr:colOff>
          <xdr:row>29</xdr:row>
          <xdr:rowOff>0</xdr:rowOff>
        </xdr:to>
        <xdr:sp macro="" textlink="">
          <xdr:nvSpPr>
            <xdr:cNvPr id="1028" name="Button3" hidden="1">
              <a:extLst>
                <a:ext uri="{63B3BB69-23CF-44E3-9099-C40C66FF867C}">
                  <a14:compatExt spid="_x0000_s102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0</xdr:rowOff>
        </xdr:from>
        <xdr:to>
          <xdr:col>7</xdr:col>
          <xdr:colOff>0</xdr:colOff>
          <xdr:row>29</xdr:row>
          <xdr:rowOff>0</xdr:rowOff>
        </xdr:to>
        <xdr:sp macro="" textlink="">
          <xdr:nvSpPr>
            <xdr:cNvPr id="1029" name="Button4" hidden="1">
              <a:extLst>
                <a:ext uri="{63B3BB69-23CF-44E3-9099-C40C66FF867C}">
                  <a14:compatExt spid="_x0000_s102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28</xdr:row>
          <xdr:rowOff>0</xdr:rowOff>
        </xdr:from>
        <xdr:to>
          <xdr:col>8</xdr:col>
          <xdr:colOff>0</xdr:colOff>
          <xdr:row>29</xdr:row>
          <xdr:rowOff>0</xdr:rowOff>
        </xdr:to>
        <xdr:sp macro="" textlink="">
          <xdr:nvSpPr>
            <xdr:cNvPr id="1030" name="Button5" hidden="1">
              <a:extLst>
                <a:ext uri="{63B3BB69-23CF-44E3-9099-C40C66FF867C}">
                  <a14:compatExt spid="_x0000_s10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28</xdr:row>
          <xdr:rowOff>0</xdr:rowOff>
        </xdr:from>
        <xdr:to>
          <xdr:col>9</xdr:col>
          <xdr:colOff>0</xdr:colOff>
          <xdr:row>29</xdr:row>
          <xdr:rowOff>0</xdr:rowOff>
        </xdr:to>
        <xdr:sp macro="" textlink="">
          <xdr:nvSpPr>
            <xdr:cNvPr id="1031" name="Button6" hidden="1">
              <a:extLst>
                <a:ext uri="{63B3BB69-23CF-44E3-9099-C40C66FF867C}">
                  <a14:compatExt spid="_x0000_s103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28</xdr:row>
          <xdr:rowOff>0</xdr:rowOff>
        </xdr:from>
        <xdr:to>
          <xdr:col>10</xdr:col>
          <xdr:colOff>0</xdr:colOff>
          <xdr:row>29</xdr:row>
          <xdr:rowOff>0</xdr:rowOff>
        </xdr:to>
        <xdr:sp macro="" textlink="">
          <xdr:nvSpPr>
            <xdr:cNvPr id="1032" name="Button13" hidden="1">
              <a:extLst>
                <a:ext uri="{63B3BB69-23CF-44E3-9099-C40C66FF867C}">
                  <a14:compatExt spid="_x0000_s103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0</xdr:colOff>
          <xdr:row>29</xdr:row>
          <xdr:rowOff>0</xdr:rowOff>
        </xdr:to>
        <xdr:sp macro="" textlink="">
          <xdr:nvSpPr>
            <xdr:cNvPr id="1033" name="Button14" hidden="1">
              <a:extLst>
                <a:ext uri="{63B3BB69-23CF-44E3-9099-C40C66FF867C}">
                  <a14:compatExt spid="_x0000_s103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28</xdr:row>
          <xdr:rowOff>0</xdr:rowOff>
        </xdr:from>
        <xdr:to>
          <xdr:col>12</xdr:col>
          <xdr:colOff>0</xdr:colOff>
          <xdr:row>29</xdr:row>
          <xdr:rowOff>0</xdr:rowOff>
        </xdr:to>
        <xdr:sp macro="" textlink="">
          <xdr:nvSpPr>
            <xdr:cNvPr id="1034" name="Button9" hidden="1">
              <a:extLst>
                <a:ext uri="{63B3BB69-23CF-44E3-9099-C40C66FF867C}">
                  <a14:compatExt spid="_x0000_s103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28</xdr:row>
          <xdr:rowOff>0</xdr:rowOff>
        </xdr:from>
        <xdr:to>
          <xdr:col>13</xdr:col>
          <xdr:colOff>0</xdr:colOff>
          <xdr:row>29</xdr:row>
          <xdr:rowOff>0</xdr:rowOff>
        </xdr:to>
        <xdr:sp macro="" textlink="">
          <xdr:nvSpPr>
            <xdr:cNvPr id="1035" name="Button10" hidden="1">
              <a:extLst>
                <a:ext uri="{63B3BB69-23CF-44E3-9099-C40C66FF867C}">
                  <a14:compatExt spid="_x0000_s103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28</xdr:row>
          <xdr:rowOff>0</xdr:rowOff>
        </xdr:from>
        <xdr:to>
          <xdr:col>11</xdr:col>
          <xdr:colOff>0</xdr:colOff>
          <xdr:row>29</xdr:row>
          <xdr:rowOff>0</xdr:rowOff>
        </xdr:to>
        <xdr:sp macro="" textlink="">
          <xdr:nvSpPr>
            <xdr:cNvPr id="1036" name="Button11" hidden="1">
              <a:extLst>
                <a:ext uri="{63B3BB69-23CF-44E3-9099-C40C66FF867C}">
                  <a14:compatExt spid="_x0000_s10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28</xdr:row>
          <xdr:rowOff>0</xdr:rowOff>
        </xdr:from>
        <xdr:to>
          <xdr:col>15</xdr:col>
          <xdr:colOff>0</xdr:colOff>
          <xdr:row>29</xdr:row>
          <xdr:rowOff>0</xdr:rowOff>
        </xdr:to>
        <xdr:sp macro="" textlink="">
          <xdr:nvSpPr>
            <xdr:cNvPr id="1037" name="Button12" hidden="1">
              <a:extLst>
                <a:ext uri="{63B3BB69-23CF-44E3-9099-C40C66FF867C}">
                  <a14:compatExt spid="_x0000_s1037"/>
                </a:ext>
              </a:extLst>
            </xdr:cNvPr>
            <xdr:cNvSpPr/>
          </xdr:nvSpPr>
          <xdr:spPr>
            <a:xfrm>
              <a:off x="0" y="0"/>
              <a:ext cx="0" cy="0"/>
            </a:xfrm>
            <a:prstGeom prst="rect">
              <a:avLst/>
            </a:prstGeom>
          </xdr:spPr>
        </xdr:sp>
        <xdr:clientData fPrintsWithSheet="0"/>
      </xdr:twoCellAnchor>
    </mc:Choice>
    <mc:Fallback/>
  </mc:AlternateContent>
  <xdr:twoCellAnchor editAs="oneCell">
    <xdr:from>
      <xdr:col>0</xdr:col>
      <xdr:colOff>0</xdr:colOff>
      <xdr:row>0</xdr:row>
      <xdr:rowOff>0</xdr:rowOff>
    </xdr:from>
    <xdr:to>
      <xdr:col>1</xdr:col>
      <xdr:colOff>9525</xdr:colOff>
      <xdr:row>1</xdr:row>
      <xdr:rowOff>0</xdr:rowOff>
    </xdr:to>
    <xdr:pic>
      <xdr:nvPicPr>
        <xdr:cNvPr id="2" name="DummyPic"/>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2415408</xdr:colOff>
      <xdr:row>0</xdr:row>
      <xdr:rowOff>72257</xdr:rowOff>
    </xdr:from>
    <xdr:to>
      <xdr:col>2</xdr:col>
      <xdr:colOff>3691759</xdr:colOff>
      <xdr:row>1</xdr:row>
      <xdr:rowOff>183509</xdr:rowOff>
    </xdr:to>
    <xdr:sp macro="" textlink="">
      <xdr:nvSpPr>
        <xdr:cNvPr id="2" name="Rectangle 1">
          <a:hlinkClick xmlns:r="http://schemas.openxmlformats.org/officeDocument/2006/relationships" r:id="rId1" tooltip="Go to AI List"/>
        </xdr:cNvPr>
        <xdr:cNvSpPr/>
      </xdr:nvSpPr>
      <xdr:spPr>
        <a:xfrm>
          <a:off x="3482208" y="72257"/>
          <a:ext cx="1276351" cy="301752"/>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2"/>
              </a:solidFill>
              <a:latin typeface="Verdana" pitchFamily="34" charset="0"/>
              <a:cs typeface="Miriam" pitchFamily="2" charset="-79"/>
            </a:rPr>
            <a:t>Go to AI List</a:t>
          </a:r>
        </a:p>
      </xdr:txBody>
    </xdr:sp>
    <xdr:clientData/>
  </xdr:twoCellAnchor>
  <xdr:twoCellAnchor>
    <xdr:from>
      <xdr:col>3</xdr:col>
      <xdr:colOff>110358</xdr:colOff>
      <xdr:row>95</xdr:row>
      <xdr:rowOff>2381</xdr:rowOff>
    </xdr:from>
    <xdr:to>
      <xdr:col>4</xdr:col>
      <xdr:colOff>628649</xdr:colOff>
      <xdr:row>96</xdr:row>
      <xdr:rowOff>104108</xdr:rowOff>
    </xdr:to>
    <xdr:sp macro="" textlink="">
      <xdr:nvSpPr>
        <xdr:cNvPr id="6" name="Rectangle 5">
          <a:hlinkClick xmlns:r="http://schemas.openxmlformats.org/officeDocument/2006/relationships" r:id="rId2" tooltip="Go to top"/>
        </xdr:cNvPr>
        <xdr:cNvSpPr/>
      </xdr:nvSpPr>
      <xdr:spPr>
        <a:xfrm>
          <a:off x="7871162" y="13461620"/>
          <a:ext cx="634248" cy="300510"/>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solidFill>
                <a:schemeClr val="tx2"/>
              </a:solidFill>
              <a:latin typeface="Verdana" pitchFamily="34" charset="0"/>
              <a:cs typeface="Miriam" pitchFamily="2" charset="-79"/>
            </a:rPr>
            <a:t>▲Top</a:t>
          </a:r>
        </a:p>
      </xdr:txBody>
    </xdr:sp>
    <xdr:clientData/>
  </xdr:twoCellAnchor>
  <xdr:twoCellAnchor>
    <xdr:from>
      <xdr:col>3</xdr:col>
      <xdr:colOff>110358</xdr:colOff>
      <xdr:row>67</xdr:row>
      <xdr:rowOff>2381</xdr:rowOff>
    </xdr:from>
    <xdr:to>
      <xdr:col>4</xdr:col>
      <xdr:colOff>628649</xdr:colOff>
      <xdr:row>67</xdr:row>
      <xdr:rowOff>294608</xdr:rowOff>
    </xdr:to>
    <xdr:sp macro="" textlink="">
      <xdr:nvSpPr>
        <xdr:cNvPr id="15" name="Rectangle 14">
          <a:hlinkClick xmlns:r="http://schemas.openxmlformats.org/officeDocument/2006/relationships" r:id="rId2" tooltip="Go to top"/>
        </xdr:cNvPr>
        <xdr:cNvSpPr/>
      </xdr:nvSpPr>
      <xdr:spPr>
        <a:xfrm>
          <a:off x="7873233" y="13966031"/>
          <a:ext cx="632591" cy="292227"/>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solidFill>
                <a:schemeClr val="tx2"/>
              </a:solidFill>
              <a:latin typeface="Verdana" pitchFamily="34" charset="0"/>
              <a:cs typeface="Miriam" pitchFamily="2" charset="-79"/>
            </a:rPr>
            <a:t>▲Top</a:t>
          </a:r>
        </a:p>
      </xdr:txBody>
    </xdr:sp>
    <xdr:clientData/>
  </xdr:twoCellAnchor>
  <xdr:twoCellAnchor>
    <xdr:from>
      <xdr:col>3</xdr:col>
      <xdr:colOff>110358</xdr:colOff>
      <xdr:row>49</xdr:row>
      <xdr:rowOff>2381</xdr:rowOff>
    </xdr:from>
    <xdr:to>
      <xdr:col>4</xdr:col>
      <xdr:colOff>628649</xdr:colOff>
      <xdr:row>49</xdr:row>
      <xdr:rowOff>294608</xdr:rowOff>
    </xdr:to>
    <xdr:sp macro="" textlink="">
      <xdr:nvSpPr>
        <xdr:cNvPr id="16" name="Rectangle 15">
          <a:hlinkClick xmlns:r="http://schemas.openxmlformats.org/officeDocument/2006/relationships" r:id="rId2" tooltip="Go to top"/>
        </xdr:cNvPr>
        <xdr:cNvSpPr/>
      </xdr:nvSpPr>
      <xdr:spPr>
        <a:xfrm>
          <a:off x="7873233" y="8755856"/>
          <a:ext cx="632591" cy="292227"/>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solidFill>
                <a:schemeClr val="tx2"/>
              </a:solidFill>
              <a:latin typeface="Verdana" pitchFamily="34" charset="0"/>
              <a:cs typeface="Miriam" pitchFamily="2" charset="-79"/>
            </a:rPr>
            <a:t>▲Top</a:t>
          </a:r>
        </a:p>
      </xdr:txBody>
    </xdr:sp>
    <xdr:clientData/>
  </xdr:twoCellAnchor>
  <xdr:twoCellAnchor>
    <xdr:from>
      <xdr:col>3</xdr:col>
      <xdr:colOff>110358</xdr:colOff>
      <xdr:row>31</xdr:row>
      <xdr:rowOff>2381</xdr:rowOff>
    </xdr:from>
    <xdr:to>
      <xdr:col>4</xdr:col>
      <xdr:colOff>628649</xdr:colOff>
      <xdr:row>31</xdr:row>
      <xdr:rowOff>294608</xdr:rowOff>
    </xdr:to>
    <xdr:sp macro="" textlink="">
      <xdr:nvSpPr>
        <xdr:cNvPr id="17" name="Rectangle 16">
          <a:hlinkClick xmlns:r="http://schemas.openxmlformats.org/officeDocument/2006/relationships" r:id="rId2" tooltip="Go to top"/>
        </xdr:cNvPr>
        <xdr:cNvSpPr/>
      </xdr:nvSpPr>
      <xdr:spPr>
        <a:xfrm>
          <a:off x="7873233" y="5460206"/>
          <a:ext cx="632591" cy="292227"/>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solidFill>
                <a:schemeClr val="tx2"/>
              </a:solidFill>
              <a:latin typeface="Verdana" pitchFamily="34" charset="0"/>
              <a:cs typeface="Miriam" pitchFamily="2" charset="-79"/>
            </a:rPr>
            <a:t>▲Top</a:t>
          </a:r>
        </a:p>
      </xdr:txBody>
    </xdr:sp>
    <xdr:clientData/>
  </xdr:twoCellAnchor>
  <xdr:twoCellAnchor>
    <xdr:from>
      <xdr:col>2</xdr:col>
      <xdr:colOff>3685407</xdr:colOff>
      <xdr:row>24</xdr:row>
      <xdr:rowOff>47625</xdr:rowOff>
    </xdr:from>
    <xdr:to>
      <xdr:col>2</xdr:col>
      <xdr:colOff>6524625</xdr:colOff>
      <xdr:row>26</xdr:row>
      <xdr:rowOff>123826</xdr:rowOff>
    </xdr:to>
    <xdr:pic>
      <xdr:nvPicPr>
        <xdr:cNvPr id="20" name="Picture 19" descr="ExcelAutomationHelp Logo v3 (2004) - Logo only (200 dpi) (Low res, 16 color).png">
          <a:hlinkClick xmlns:r="http://schemas.openxmlformats.org/officeDocument/2006/relationships" r:id="rId3"/>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blip>
        <a:stretch>
          <a:fillRect/>
        </a:stretch>
      </xdr:blipFill>
      <xdr:spPr>
        <a:xfrm>
          <a:off x="4752207" y="4876800"/>
          <a:ext cx="2839218" cy="457201"/>
        </a:xfrm>
        <a:prstGeom prst="rect">
          <a:avLst/>
        </a:prstGeom>
      </xdr:spPr>
    </xdr:pic>
    <xdr:clientData/>
  </xdr:twoCellAnchor>
  <xdr:twoCellAnchor>
    <xdr:from>
      <xdr:col>2</xdr:col>
      <xdr:colOff>3685407</xdr:colOff>
      <xdr:row>21</xdr:row>
      <xdr:rowOff>47567</xdr:rowOff>
    </xdr:from>
    <xdr:to>
      <xdr:col>2</xdr:col>
      <xdr:colOff>5985420</xdr:colOff>
      <xdr:row>23</xdr:row>
      <xdr:rowOff>123826</xdr:rowOff>
    </xdr:to>
    <xdr:pic>
      <xdr:nvPicPr>
        <xdr:cNvPr id="9" name="Picture 8" descr="JTFAutomation Logo v2 - Logo only (100pixel tall).png">
          <a:hlinkClick xmlns:r="http://schemas.openxmlformats.org/officeDocument/2006/relationships" r:id="rId5"/>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blip>
        <a:stretch>
          <a:fillRect/>
        </a:stretch>
      </xdr:blipFill>
      <xdr:spPr>
        <a:xfrm>
          <a:off x="4752207" y="4305242"/>
          <a:ext cx="2300013" cy="457259"/>
        </a:xfrm>
        <a:prstGeom prst="rect">
          <a:avLst/>
        </a:prstGeom>
      </xdr:spPr>
    </xdr:pic>
    <xdr:clientData/>
  </xdr:twoCellAnchor>
  <xdr:twoCellAnchor>
    <xdr:from>
      <xdr:col>1</xdr:col>
      <xdr:colOff>628651</xdr:colOff>
      <xdr:row>13</xdr:row>
      <xdr:rowOff>9525</xdr:rowOff>
    </xdr:from>
    <xdr:to>
      <xdr:col>2</xdr:col>
      <xdr:colOff>2171701</xdr:colOff>
      <xdr:row>14</xdr:row>
      <xdr:rowOff>111252</xdr:rowOff>
    </xdr:to>
    <xdr:sp macro="" textlink="">
      <xdr:nvSpPr>
        <xdr:cNvPr id="10" name="Rectangle 9">
          <a:hlinkClick xmlns:r="http://schemas.openxmlformats.org/officeDocument/2006/relationships" r:id="rId7" tooltip="Auto-scroll down"/>
        </xdr:cNvPr>
        <xdr:cNvSpPr/>
      </xdr:nvSpPr>
      <xdr:spPr>
        <a:xfrm>
          <a:off x="742951" y="2609850"/>
          <a:ext cx="2495550" cy="292227"/>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2"/>
              </a:solidFill>
              <a:latin typeface="Verdana" pitchFamily="34" charset="0"/>
              <a:cs typeface="Miriam" pitchFamily="2" charset="-79"/>
            </a:rPr>
            <a:t>Terms &amp; Conditions of Free</a:t>
          </a:r>
          <a:r>
            <a:rPr lang="en-US" sz="1100" baseline="0">
              <a:solidFill>
                <a:schemeClr val="tx2"/>
              </a:solidFill>
              <a:latin typeface="Verdana" pitchFamily="34" charset="0"/>
              <a:cs typeface="Miriam" pitchFamily="2" charset="-79"/>
            </a:rPr>
            <a:t> Use</a:t>
          </a:r>
          <a:endParaRPr lang="en-US" sz="1100">
            <a:solidFill>
              <a:schemeClr val="tx2"/>
            </a:solidFill>
            <a:latin typeface="Verdana" pitchFamily="34" charset="0"/>
            <a:cs typeface="Miriam" pitchFamily="2" charset="-79"/>
          </a:endParaRPr>
        </a:p>
      </xdr:txBody>
    </xdr:sp>
    <xdr:clientData/>
  </xdr:twoCellAnchor>
  <xdr:twoCellAnchor>
    <xdr:from>
      <xdr:col>2</xdr:col>
      <xdr:colOff>2524125</xdr:colOff>
      <xdr:row>13</xdr:row>
      <xdr:rowOff>9525</xdr:rowOff>
    </xdr:from>
    <xdr:to>
      <xdr:col>2</xdr:col>
      <xdr:colOff>3657600</xdr:colOff>
      <xdr:row>14</xdr:row>
      <xdr:rowOff>111252</xdr:rowOff>
    </xdr:to>
    <xdr:sp macro="" textlink="">
      <xdr:nvSpPr>
        <xdr:cNvPr id="11" name="Rectangle 10">
          <a:hlinkClick xmlns:r="http://schemas.openxmlformats.org/officeDocument/2006/relationships" r:id="rId8" tooltip="Auto-scroll down"/>
        </xdr:cNvPr>
        <xdr:cNvSpPr/>
      </xdr:nvSpPr>
      <xdr:spPr>
        <a:xfrm>
          <a:off x="3590925" y="2609850"/>
          <a:ext cx="1133475" cy="292227"/>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2"/>
              </a:solidFill>
              <a:latin typeface="Verdana" pitchFamily="34" charset="0"/>
              <a:cs typeface="Miriam" pitchFamily="2" charset="-79"/>
            </a:rPr>
            <a:t>More Help...</a:t>
          </a:r>
        </a:p>
      </xdr:txBody>
    </xdr:sp>
    <xdr:clientData/>
  </xdr:twoCellAnchor>
  <xdr:twoCellAnchor>
    <xdr:from>
      <xdr:col>2</xdr:col>
      <xdr:colOff>4057651</xdr:colOff>
      <xdr:row>13</xdr:row>
      <xdr:rowOff>9525</xdr:rowOff>
    </xdr:from>
    <xdr:to>
      <xdr:col>2</xdr:col>
      <xdr:colOff>6153151</xdr:colOff>
      <xdr:row>14</xdr:row>
      <xdr:rowOff>111252</xdr:rowOff>
    </xdr:to>
    <xdr:sp macro="" textlink="">
      <xdr:nvSpPr>
        <xdr:cNvPr id="12" name="Rectangle 11">
          <a:hlinkClick xmlns:r="http://schemas.openxmlformats.org/officeDocument/2006/relationships" r:id="rId9" tooltip="Auto-scroll down"/>
        </xdr:cNvPr>
        <xdr:cNvSpPr/>
      </xdr:nvSpPr>
      <xdr:spPr>
        <a:xfrm>
          <a:off x="5124451" y="2609850"/>
          <a:ext cx="2095500" cy="292227"/>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2"/>
              </a:solidFill>
              <a:latin typeface="Verdana" pitchFamily="34" charset="0"/>
              <a:cs typeface="Miriam" pitchFamily="2" charset="-79"/>
            </a:rPr>
            <a:t>Custom Excel Automation</a:t>
          </a:r>
        </a:p>
      </xdr:txBody>
    </xdr:sp>
    <xdr:clientData/>
  </xdr:twoCellAnchor>
  <xdr:twoCellAnchor>
    <xdr:from>
      <xdr:col>4</xdr:col>
      <xdr:colOff>0</xdr:colOff>
      <xdr:row>18</xdr:row>
      <xdr:rowOff>19050</xdr:rowOff>
    </xdr:from>
    <xdr:to>
      <xdr:col>4</xdr:col>
      <xdr:colOff>632591</xdr:colOff>
      <xdr:row>18</xdr:row>
      <xdr:rowOff>311277</xdr:rowOff>
    </xdr:to>
    <xdr:sp macro="" textlink="">
      <xdr:nvSpPr>
        <xdr:cNvPr id="13" name="Rectangle 12">
          <a:hlinkClick xmlns:r="http://schemas.openxmlformats.org/officeDocument/2006/relationships" r:id="rId2" tooltip="Go to top"/>
        </xdr:cNvPr>
        <xdr:cNvSpPr/>
      </xdr:nvSpPr>
      <xdr:spPr>
        <a:xfrm>
          <a:off x="7953375" y="3571875"/>
          <a:ext cx="632591" cy="292227"/>
        </a:xfrm>
        <a:prstGeom prst="rect">
          <a:avLst/>
        </a:prstGeom>
        <a:gradFill>
          <a:gsLst>
            <a:gs pos="0">
              <a:schemeClr val="bg1"/>
            </a:gs>
            <a:gs pos="100000">
              <a:schemeClr val="bg1">
                <a:lumMod val="75000"/>
              </a:schemeClr>
            </a:gs>
          </a:gsLst>
          <a:lin ang="5400000" scaled="0"/>
        </a:gra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solidFill>
                <a:schemeClr val="tx2"/>
              </a:solidFill>
              <a:latin typeface="Verdana" pitchFamily="34" charset="0"/>
              <a:cs typeface="Miriam" pitchFamily="2" charset="-79"/>
            </a:rPr>
            <a:t>▲Top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ontrol" Target="../activeX/activeX9.xml"/><Relationship Id="rId3" Type="http://schemas.openxmlformats.org/officeDocument/2006/relationships/vmlDrawing" Target="../drawings/vmlDrawing1.vml"/><Relationship Id="rId21" Type="http://schemas.openxmlformats.org/officeDocument/2006/relationships/control" Target="../activeX/activeX12.xml"/><Relationship Id="rId7" Type="http://schemas.openxmlformats.org/officeDocument/2006/relationships/image" Target="../media/image2.emf"/><Relationship Id="rId12" Type="http://schemas.openxmlformats.org/officeDocument/2006/relationships/image" Target="../media/image4.emf"/><Relationship Id="rId17" Type="http://schemas.openxmlformats.org/officeDocument/2006/relationships/control" Target="../activeX/activeX8.xml"/><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control" Target="../activeX/activeX1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image" Target="../media/image3.emf"/><Relationship Id="rId19" Type="http://schemas.openxmlformats.org/officeDocument/2006/relationships/control" Target="../activeX/activeX10.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image" Target="../media/image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jtfautomation.com/" TargetMode="External"/><Relationship Id="rId2" Type="http://schemas.openxmlformats.org/officeDocument/2006/relationships/hyperlink" Target="mailto:Help@ExcelAutomationHelp.com" TargetMode="External"/><Relationship Id="rId1" Type="http://schemas.openxmlformats.org/officeDocument/2006/relationships/hyperlink" Target="http://www.excelautomationhelp.com/"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mailto:Help@JTFAutomation.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FFFF"/>
    <pageSetUpPr autoPageBreaks="0" fitToPage="1"/>
  </sheetPr>
  <dimension ref="A1:W117"/>
  <sheetViews>
    <sheetView showGridLines="0" showRowColHeaders="0" tabSelected="1" zoomScale="88" zoomScaleNormal="88" workbookViewId="0">
      <pane ySplit="29" topLeftCell="A30" activePane="bottomLeft" state="frozen"/>
      <selection pane="bottomLeft" activeCell="H38" sqref="H38"/>
    </sheetView>
  </sheetViews>
  <sheetFormatPr defaultRowHeight="15"/>
  <cols>
    <col min="1" max="2" width="2.85546875" customWidth="1"/>
    <col min="3" max="3" width="3.28515625" style="1" customWidth="1"/>
    <col min="4" max="4" width="4.7109375" style="1" customWidth="1"/>
    <col min="5" max="5" width="15.7109375" customWidth="1"/>
    <col min="6" max="6" width="15.7109375" hidden="1" customWidth="1"/>
    <col min="7" max="7" width="30.7109375" customWidth="1"/>
    <col min="8" max="8" width="60.7109375" customWidth="1"/>
    <col min="9" max="9" width="13.7109375" customWidth="1"/>
    <col min="10" max="10" width="10.7109375" customWidth="1"/>
    <col min="11" max="11" width="16.7109375" customWidth="1"/>
    <col min="12" max="12" width="15.7109375" hidden="1" customWidth="1"/>
    <col min="13" max="13" width="26.7109375" hidden="1" customWidth="1"/>
    <col min="14" max="14" width="16.7109375" hidden="1" customWidth="1"/>
    <col min="15" max="15" width="16.7109375" customWidth="1"/>
    <col min="16" max="16" width="9.140625" hidden="1" customWidth="1"/>
    <col min="17" max="17" width="9.140625" style="118" hidden="1" customWidth="1"/>
    <col min="18" max="23" width="9.140625" hidden="1" customWidth="1"/>
    <col min="24" max="24" width="2.85546875" customWidth="1"/>
  </cols>
  <sheetData>
    <row r="1" spans="1:23" ht="15.75" thickBot="1">
      <c r="E1" s="5"/>
      <c r="F1" s="5"/>
      <c r="G1" s="5"/>
      <c r="H1" s="5"/>
      <c r="I1" s="5"/>
      <c r="J1" s="5"/>
      <c r="K1" s="5"/>
      <c r="L1" s="5"/>
      <c r="M1" s="5"/>
      <c r="O1" s="81"/>
    </row>
    <row r="2" spans="1:23" ht="16.5" hidden="1" thickTop="1">
      <c r="B2" s="199" t="s">
        <v>12</v>
      </c>
      <c r="C2" s="200"/>
      <c r="D2" s="200"/>
      <c r="E2" s="200"/>
      <c r="F2" s="200"/>
      <c r="G2" s="200"/>
      <c r="H2" s="200"/>
      <c r="I2" s="200"/>
      <c r="J2" s="200"/>
      <c r="K2" s="200"/>
      <c r="L2" s="200"/>
      <c r="M2" s="200"/>
      <c r="N2" s="200"/>
      <c r="O2" s="201"/>
      <c r="P2" s="13"/>
      <c r="Q2" s="117"/>
      <c r="R2" s="13"/>
      <c r="S2" s="13"/>
      <c r="T2" s="13"/>
      <c r="U2" s="13"/>
      <c r="V2" s="13"/>
      <c r="W2" s="13"/>
    </row>
    <row r="3" spans="1:23" hidden="1">
      <c r="B3" s="18"/>
      <c r="C3" s="19" t="s">
        <v>10</v>
      </c>
      <c r="D3" s="20"/>
      <c r="E3" s="7"/>
      <c r="F3" s="8"/>
      <c r="G3" s="9"/>
      <c r="H3" s="9"/>
      <c r="I3" s="10"/>
      <c r="J3" s="11"/>
      <c r="K3" s="12"/>
      <c r="L3" s="91"/>
      <c r="M3" s="8"/>
      <c r="N3" s="21"/>
      <c r="O3" s="22"/>
      <c r="P3" s="13"/>
      <c r="Q3" s="117"/>
      <c r="R3" s="13"/>
      <c r="S3" s="13" t="str">
        <f t="shared" ref="S3" si="0">IF(C3="☑","[9],Closed",IF(COUNTA(E3:O3)=0,"[0],New (since last sort)","[1],Open"))</f>
        <v>[0],New (since last sort)</v>
      </c>
      <c r="T3" s="13" t="str">
        <f ca="1">IF($C3="☑","[9],Closed",IF(COUNTA($E3:$O3)=0,"[0],New (since last sort)",IF(K3="","[8],None",IF(K3&lt;TODAY(),"[1],Past Due",IF(K3=TODAY(),"[2],Due Today",IF(K3&lt;TODAY()+7,"[3],Due Within 1 Week",IF(K3&lt;TODAY()+30,"[4],Due Within 1 Month","[5],Due Beyond 1 Month")))))))</f>
        <v>[0],New (since last sort)</v>
      </c>
      <c r="U3" t="str">
        <f ca="1">IF($C3="☑","[9],Closed",IF(COUNTA($E3:$O3)=0,"[0],New (since last sort)",IF(N3="","[8],None",IF(N3&gt;=TODAY(),"[1],Created Today",IF(N3&gt;TODAY()-7,"[2],Created Within 1 Week",IF(N3&gt;TODAY()-30,"[3],Created Within 1 Month",IF(N3&gt;TODAY()+90,"[4],Created Within 3 Months","[5],Created Over 3 Months Ago")))))))</f>
        <v>[0],New (since last sort)</v>
      </c>
      <c r="V3" t="str">
        <f ca="1">IF($C3="☑","[9],Closed",IF(COUNTA($E3:$O3)=0,"[0],New (since last sort)",IF(O3="","[8],None",IF(O3&gt;=TODAY(),"[1],Updated Today",IF(O3&gt;TODAY()-7,"[2],Updated Within 1 Week",IF(O3&gt;TODAY()-30,"[3],Updated Within 1 Month",IF(O3&gt;TODAY()+90,"[4],Updated Within 3 Months","[5],Updated Over 3 Months Ago")))))))</f>
        <v>[0],New (since last sort)</v>
      </c>
      <c r="W3" t="b">
        <f ca="1">AND($C3&lt;&gt;"☑",$K3&gt;0,$K3&lt;TODAY())</f>
        <v>0</v>
      </c>
    </row>
    <row r="4" spans="1:23" ht="16.5" hidden="1" thickBot="1">
      <c r="D4" s="6"/>
      <c r="E4" s="6"/>
      <c r="F4" s="6"/>
      <c r="G4" s="6"/>
      <c r="H4" s="6"/>
      <c r="I4" s="6"/>
      <c r="J4" s="6"/>
      <c r="K4" s="6"/>
      <c r="L4" s="6"/>
      <c r="M4" s="6"/>
      <c r="N4" s="6"/>
      <c r="O4" s="6"/>
    </row>
    <row r="5" spans="1:23" ht="16.5" hidden="1" thickTop="1">
      <c r="B5" s="208" t="s">
        <v>13</v>
      </c>
      <c r="C5" s="209"/>
      <c r="D5" s="209"/>
      <c r="E5" s="209"/>
      <c r="F5" s="209"/>
      <c r="G5" s="209"/>
      <c r="H5" s="209"/>
      <c r="I5" s="209"/>
      <c r="J5" s="209"/>
      <c r="K5" s="209"/>
      <c r="L5" s="209"/>
      <c r="M5" s="209"/>
      <c r="N5" s="209"/>
      <c r="O5" s="210"/>
    </row>
    <row r="6" spans="1:23" ht="16.5" hidden="1" thickBot="1">
      <c r="B6" s="23"/>
      <c r="C6" s="6"/>
      <c r="D6" s="6"/>
      <c r="E6" s="6"/>
      <c r="F6" s="6"/>
      <c r="G6" s="6"/>
      <c r="H6" s="6"/>
      <c r="I6" s="6"/>
      <c r="J6" s="6"/>
      <c r="K6" s="6"/>
      <c r="L6" s="6"/>
      <c r="M6" s="6"/>
      <c r="N6" s="6"/>
      <c r="O6" s="6"/>
    </row>
    <row r="7" spans="1:23" ht="16.5" hidden="1" thickTop="1">
      <c r="B7" s="205" t="s">
        <v>53</v>
      </c>
      <c r="C7" s="206"/>
      <c r="D7" s="206"/>
      <c r="E7" s="206"/>
      <c r="F7" s="206"/>
      <c r="G7" s="206"/>
      <c r="H7" s="206"/>
      <c r="I7" s="206"/>
      <c r="J7" s="206"/>
      <c r="K7" s="206"/>
      <c r="L7" s="206"/>
      <c r="M7" s="206"/>
      <c r="N7" s="206"/>
      <c r="O7" s="207"/>
    </row>
    <row r="8" spans="1:23" hidden="1">
      <c r="A8" t="s">
        <v>14</v>
      </c>
      <c r="B8" s="1">
        <v>3</v>
      </c>
      <c r="C8" s="1">
        <v>4</v>
      </c>
      <c r="D8" s="1">
        <v>4</v>
      </c>
      <c r="E8" s="1">
        <v>15</v>
      </c>
      <c r="F8" s="1">
        <v>15</v>
      </c>
      <c r="G8" s="1">
        <v>30</v>
      </c>
      <c r="H8" s="1">
        <v>60</v>
      </c>
      <c r="I8" s="1">
        <v>13</v>
      </c>
      <c r="J8" s="1">
        <v>10</v>
      </c>
      <c r="K8" s="1">
        <v>16</v>
      </c>
      <c r="L8" s="1">
        <v>15</v>
      </c>
      <c r="M8" s="1">
        <v>26</v>
      </c>
      <c r="N8" s="1">
        <v>16</v>
      </c>
      <c r="O8" s="1">
        <v>16</v>
      </c>
    </row>
    <row r="9" spans="1:23" hidden="1">
      <c r="B9" t="s">
        <v>57</v>
      </c>
      <c r="C9" s="1" t="s">
        <v>10</v>
      </c>
      <c r="D9" s="1" t="s">
        <v>17</v>
      </c>
      <c r="E9" s="29"/>
      <c r="F9" s="29"/>
    </row>
    <row r="10" spans="1:23" hidden="1">
      <c r="B10" t="s">
        <v>15</v>
      </c>
      <c r="C10" s="1" t="s">
        <v>11</v>
      </c>
      <c r="D10" s="1" t="s">
        <v>18</v>
      </c>
    </row>
    <row r="11" spans="1:23" ht="15.75" hidden="1" thickBot="1">
      <c r="A11" t="str">
        <f>"Detail Range Key (Column Names Row,Detail Row Start,Detail Column Start):"&amp;ROW(AIDetailRangeKey)&amp;","&amp;ROW(B29)+1&amp;","&amp;COLUMN(B29)</f>
        <v>Detail Range Key (Column Names Row,Detail Row Start,Detail Column Start):11,30,2</v>
      </c>
      <c r="B11" t="s">
        <v>34</v>
      </c>
      <c r="C11" s="1" t="s">
        <v>35</v>
      </c>
      <c r="D11" s="14" t="s">
        <v>36</v>
      </c>
      <c r="E11" s="13" t="s">
        <v>37</v>
      </c>
      <c r="F11" s="13" t="s">
        <v>38</v>
      </c>
      <c r="G11" s="13" t="s">
        <v>39</v>
      </c>
      <c r="H11" s="13" t="s">
        <v>40</v>
      </c>
      <c r="I11" s="13" t="s">
        <v>41</v>
      </c>
      <c r="J11" s="13" t="s">
        <v>42</v>
      </c>
      <c r="K11" s="13" t="s">
        <v>43</v>
      </c>
      <c r="L11" s="13" t="s">
        <v>44</v>
      </c>
      <c r="M11" s="13" t="s">
        <v>45</v>
      </c>
      <c r="N11" s="13" t="s">
        <v>46</v>
      </c>
      <c r="O11" t="s">
        <v>47</v>
      </c>
      <c r="P11" t="s">
        <v>48</v>
      </c>
      <c r="Q11" s="118" t="s">
        <v>49</v>
      </c>
      <c r="R11" t="s">
        <v>50</v>
      </c>
      <c r="S11" t="s">
        <v>51</v>
      </c>
      <c r="T11" t="s">
        <v>52</v>
      </c>
      <c r="U11" t="s">
        <v>60</v>
      </c>
      <c r="V11" t="s">
        <v>61</v>
      </c>
    </row>
    <row r="12" spans="1:23" ht="44.25" customHeight="1" thickTop="1" thickBot="1">
      <c r="B12" s="83"/>
      <c r="C12" s="141"/>
      <c r="D12" s="144" t="str">
        <f ca="1">IF(AITitle&lt;&gt;" ",IF(ISERROR(SEARCH("AI List",AITitle)),"AI List:  ","") &amp; AITitle,IF(ISERROR(SEARCH("AI List",AIFilename)),"AI List:  ","") &amp; AIFilename) &amp; AIFileNameEndText</f>
        <v xml:space="preserve">AI List:  TSMAD Actions </v>
      </c>
      <c r="E12" s="84"/>
      <c r="F12" s="84"/>
      <c r="G12" s="84"/>
      <c r="H12" s="84"/>
      <c r="I12" s="85"/>
      <c r="J12" s="84"/>
      <c r="K12" s="85"/>
      <c r="L12" s="85" t="s">
        <v>72</v>
      </c>
      <c r="M12" s="85" t="s">
        <v>72</v>
      </c>
      <c r="N12" s="86" t="s">
        <v>72</v>
      </c>
      <c r="O12" s="87" t="s">
        <v>72</v>
      </c>
    </row>
    <row r="13" spans="1:23" ht="3.75" customHeight="1">
      <c r="B13" s="60"/>
      <c r="C13" s="61"/>
      <c r="D13" s="62"/>
      <c r="E13" s="63"/>
      <c r="F13" s="63"/>
      <c r="G13" s="63"/>
      <c r="H13" s="63"/>
      <c r="I13" s="63"/>
      <c r="J13" s="63"/>
      <c r="K13" s="63"/>
      <c r="L13" s="63"/>
      <c r="M13" s="63"/>
      <c r="N13" s="64"/>
      <c r="O13" s="65"/>
    </row>
    <row r="14" spans="1:23" ht="22.5" customHeight="1">
      <c r="B14" s="121" t="str">
        <f ca="1">"Last Updated:  " &amp; IF(MAX($O:$O)&lt;1000,"",TEXT(MAX($O:$O),AIDateFormat)) &amp; "                    Open:  " &amp; COUNTIF($S:$S,"[1],Open") &amp; IF(AIHiddenVisibility,"","*") &amp; "                    Past Due:  " &amp;COUNTIF($W:$W,TRUE)</f>
        <v>Last Updated:  Mon 5/19/2014                    Open:  36                    Past Due:  1</v>
      </c>
      <c r="C14" s="82"/>
      <c r="D14" s="62"/>
      <c r="E14" s="63"/>
      <c r="F14" s="63"/>
      <c r="G14" s="63"/>
      <c r="H14" s="63"/>
      <c r="I14" s="63"/>
      <c r="J14" s="63"/>
      <c r="K14" s="63"/>
      <c r="L14" s="63"/>
      <c r="M14" s="63"/>
      <c r="N14" s="64"/>
      <c r="O14" s="143" t="str">
        <f>IF(OR(AIUserVersion="CUser",AIUserVersion="RecentCUser"),"",IF(AICustomMode &gt;= 2,"*Customized Version*",IF(AICustomMode = 1, "(Customized Version)", "(Free Version)")))</f>
        <v>(Free Version)</v>
      </c>
    </row>
    <row r="15" spans="1:23" ht="102" hidden="1" customHeight="1">
      <c r="B15" s="66"/>
      <c r="C15" s="70"/>
      <c r="D15" s="142"/>
      <c r="E15" s="68"/>
      <c r="F15" s="68"/>
      <c r="G15" s="68"/>
      <c r="H15" s="68"/>
      <c r="I15" s="68"/>
      <c r="J15" s="68"/>
      <c r="K15" s="68"/>
      <c r="L15" s="68"/>
      <c r="M15" s="68"/>
      <c r="N15" s="68"/>
      <c r="O15" s="69"/>
    </row>
    <row r="16" spans="1:23" ht="15" hidden="1" customHeight="1">
      <c r="B16" s="94"/>
      <c r="C16" s="70" t="s">
        <v>77</v>
      </c>
      <c r="D16" s="92"/>
      <c r="E16" s="92"/>
      <c r="F16" s="92"/>
      <c r="G16" s="92"/>
      <c r="H16" s="92"/>
      <c r="I16" s="92"/>
      <c r="J16" s="92"/>
      <c r="K16" s="92"/>
      <c r="L16" s="92"/>
      <c r="M16" s="92"/>
      <c r="N16" s="92"/>
      <c r="O16" s="93"/>
    </row>
    <row r="17" spans="1:23" ht="15" hidden="1" customHeight="1">
      <c r="B17" s="95"/>
      <c r="C17" s="97"/>
      <c r="D17" s="97"/>
      <c r="E17" s="97"/>
      <c r="F17" s="97"/>
      <c r="G17" s="97"/>
      <c r="H17" s="97"/>
      <c r="I17" s="97"/>
      <c r="J17" s="97"/>
      <c r="K17" s="97"/>
      <c r="L17" s="97"/>
      <c r="M17" s="97"/>
      <c r="N17" s="97"/>
      <c r="O17" s="96"/>
    </row>
    <row r="18" spans="1:23" ht="15" hidden="1" customHeight="1">
      <c r="B18" s="95"/>
      <c r="C18" s="98"/>
      <c r="D18" s="98"/>
      <c r="E18" s="98" t="s">
        <v>78</v>
      </c>
      <c r="F18" s="98"/>
      <c r="G18" s="98"/>
      <c r="H18" s="98"/>
      <c r="I18" s="98"/>
      <c r="J18" s="98"/>
      <c r="K18" s="98"/>
      <c r="L18" s="98"/>
      <c r="M18" s="98"/>
      <c r="N18" s="98"/>
      <c r="O18" s="96"/>
    </row>
    <row r="19" spans="1:23" ht="15" hidden="1" customHeight="1">
      <c r="B19" s="95"/>
      <c r="C19" s="98"/>
      <c r="D19" s="98"/>
      <c r="E19" s="98"/>
      <c r="F19" s="98"/>
      <c r="G19" s="98"/>
      <c r="H19" s="98"/>
      <c r="I19" s="98"/>
      <c r="J19" s="98"/>
      <c r="K19" s="98"/>
      <c r="L19" s="98"/>
      <c r="M19" s="98"/>
      <c r="N19" s="98"/>
      <c r="O19" s="96"/>
    </row>
    <row r="20" spans="1:23" ht="15" hidden="1" customHeight="1">
      <c r="B20" s="95"/>
      <c r="C20" s="99"/>
      <c r="D20" s="99"/>
      <c r="E20" s="99"/>
      <c r="F20" s="99"/>
      <c r="G20" s="99"/>
      <c r="H20" s="99"/>
      <c r="I20" s="99"/>
      <c r="J20" s="99"/>
      <c r="K20" s="99"/>
      <c r="L20" s="99"/>
      <c r="M20" s="99"/>
      <c r="N20" s="99"/>
      <c r="O20" s="96"/>
    </row>
    <row r="21" spans="1:23" ht="133.5" hidden="1" customHeight="1">
      <c r="B21" s="211" t="s">
        <v>206</v>
      </c>
      <c r="C21" s="212"/>
      <c r="D21" s="212"/>
      <c r="E21" s="212"/>
      <c r="F21" s="212"/>
      <c r="G21" s="212"/>
      <c r="H21" s="212"/>
      <c r="I21" s="212"/>
      <c r="J21" s="212"/>
      <c r="K21" s="212"/>
      <c r="L21" s="212"/>
      <c r="M21" s="212"/>
      <c r="N21" s="212"/>
      <c r="O21" s="213"/>
    </row>
    <row r="22" spans="1:23" ht="170.25" hidden="1" customHeight="1">
      <c r="B22" s="66"/>
      <c r="C22" s="70"/>
      <c r="D22" s="67"/>
      <c r="E22" s="68"/>
      <c r="F22" s="68"/>
      <c r="G22" s="68"/>
      <c r="H22" s="68"/>
      <c r="I22" s="68"/>
      <c r="J22" s="68"/>
      <c r="K22" s="68"/>
      <c r="L22" s="68"/>
      <c r="M22" s="68"/>
      <c r="N22" s="68"/>
      <c r="O22" s="69"/>
    </row>
    <row r="23" spans="1:23" ht="60" hidden="1" customHeight="1">
      <c r="B23" s="214" t="s">
        <v>127</v>
      </c>
      <c r="C23" s="215"/>
      <c r="D23" s="215"/>
      <c r="E23" s="215"/>
      <c r="F23" s="215"/>
      <c r="G23" s="215"/>
      <c r="H23" s="215"/>
      <c r="I23" s="215"/>
      <c r="J23" s="215"/>
      <c r="K23" s="215"/>
      <c r="L23" s="215"/>
      <c r="M23" s="215"/>
      <c r="N23" s="215"/>
      <c r="O23" s="105"/>
    </row>
    <row r="24" spans="1:23" ht="60" customHeight="1">
      <c r="A24" s="90"/>
      <c r="B24" s="214" t="s">
        <v>115</v>
      </c>
      <c r="C24" s="215"/>
      <c r="D24" s="215"/>
      <c r="E24" s="215"/>
      <c r="F24" s="215"/>
      <c r="G24" s="215"/>
      <c r="H24" s="215"/>
      <c r="I24" s="215"/>
      <c r="J24" s="215"/>
      <c r="K24" s="215"/>
      <c r="L24" s="215"/>
      <c r="M24" s="215"/>
      <c r="N24" s="215"/>
      <c r="O24" s="105"/>
    </row>
    <row r="25" spans="1:23" ht="60" hidden="1" customHeight="1">
      <c r="B25" s="214" t="s">
        <v>129</v>
      </c>
      <c r="C25" s="216"/>
      <c r="D25" s="216"/>
      <c r="E25" s="216"/>
      <c r="F25" s="216"/>
      <c r="G25" s="216"/>
      <c r="H25" s="216"/>
      <c r="I25" s="216"/>
      <c r="J25" s="216"/>
      <c r="K25" s="216"/>
      <c r="L25" s="216"/>
      <c r="M25" s="216"/>
      <c r="N25" s="216"/>
      <c r="O25" s="105"/>
    </row>
    <row r="26" spans="1:23" ht="60" hidden="1" customHeight="1">
      <c r="B26" s="214" t="s">
        <v>130</v>
      </c>
      <c r="C26" s="216"/>
      <c r="D26" s="216"/>
      <c r="E26" s="216"/>
      <c r="F26" s="216"/>
      <c r="G26" s="216"/>
      <c r="H26" s="216"/>
      <c r="I26" s="216"/>
      <c r="J26" s="216"/>
      <c r="K26" s="216"/>
      <c r="L26" s="216"/>
      <c r="M26" s="216"/>
      <c r="N26" s="216"/>
      <c r="O26" s="105"/>
    </row>
    <row r="27" spans="1:23" ht="45" hidden="1" customHeight="1">
      <c r="B27" s="217" t="s">
        <v>128</v>
      </c>
      <c r="C27" s="218"/>
      <c r="D27" s="218"/>
      <c r="E27" s="218"/>
      <c r="F27" s="218"/>
      <c r="G27" s="218"/>
      <c r="H27" s="218"/>
      <c r="I27" s="218"/>
      <c r="J27" s="218"/>
      <c r="K27" s="218"/>
      <c r="L27" s="218"/>
      <c r="M27" s="218"/>
      <c r="N27" s="218"/>
      <c r="O27" s="105"/>
    </row>
    <row r="28" spans="1:23" ht="3.75" customHeight="1" thickBot="1">
      <c r="B28" s="15"/>
      <c r="C28" s="16"/>
      <c r="D28" s="16"/>
      <c r="E28" s="16"/>
      <c r="F28" s="16"/>
      <c r="G28" s="16"/>
      <c r="H28" s="16"/>
      <c r="I28" s="16"/>
      <c r="J28" s="16"/>
      <c r="K28" s="16"/>
      <c r="L28" s="16"/>
      <c r="M28" s="16"/>
      <c r="N28" s="16"/>
      <c r="O28" s="17"/>
    </row>
    <row r="29" spans="1:23" ht="16.5" thickTop="1" thickBot="1">
      <c r="B29" s="202" t="s">
        <v>202</v>
      </c>
      <c r="C29" s="203"/>
      <c r="D29" s="204"/>
      <c r="E29" s="196" t="s">
        <v>205</v>
      </c>
      <c r="F29" s="31" t="s">
        <v>0</v>
      </c>
      <c r="G29" s="31" t="s">
        <v>165</v>
      </c>
      <c r="H29" s="31" t="s">
        <v>1</v>
      </c>
      <c r="I29" s="31" t="s">
        <v>160</v>
      </c>
      <c r="J29" s="31" t="s">
        <v>3</v>
      </c>
      <c r="K29" s="31" t="s">
        <v>16</v>
      </c>
      <c r="L29" s="31" t="s">
        <v>4</v>
      </c>
      <c r="M29" s="31" t="s">
        <v>5</v>
      </c>
      <c r="N29" s="31" t="s">
        <v>69</v>
      </c>
      <c r="O29" s="31" t="s">
        <v>114</v>
      </c>
      <c r="P29" s="4" t="s">
        <v>6</v>
      </c>
      <c r="Q29" s="119" t="s">
        <v>7</v>
      </c>
      <c r="R29" s="4" t="s">
        <v>8</v>
      </c>
      <c r="S29" s="4" t="s">
        <v>56</v>
      </c>
      <c r="T29" s="4" t="s">
        <v>9</v>
      </c>
      <c r="U29" s="4" t="s">
        <v>58</v>
      </c>
      <c r="V29" s="4" t="s">
        <v>59</v>
      </c>
      <c r="W29" s="4" t="s">
        <v>73</v>
      </c>
    </row>
    <row r="30" spans="1:23" ht="33" customHeight="1" thickTop="1">
      <c r="B30" s="208" t="s">
        <v>13</v>
      </c>
      <c r="C30" s="209"/>
      <c r="D30" s="209"/>
      <c r="E30" s="209"/>
      <c r="F30" s="209"/>
      <c r="G30" s="209"/>
      <c r="H30" s="209"/>
      <c r="I30" s="209"/>
      <c r="J30" s="209"/>
      <c r="K30" s="209"/>
      <c r="L30" s="209"/>
      <c r="M30" s="209"/>
      <c r="N30" s="209"/>
      <c r="O30" s="210"/>
      <c r="P30" s="4"/>
      <c r="Q30" s="119"/>
      <c r="R30" s="4"/>
      <c r="S30" s="4"/>
      <c r="T30" s="4"/>
      <c r="U30" s="4"/>
      <c r="V30" s="4"/>
      <c r="W30" s="4"/>
    </row>
    <row r="31" spans="1:23" ht="15.75" thickBot="1">
      <c r="B31" s="24"/>
      <c r="C31" s="25" t="s">
        <v>10</v>
      </c>
      <c r="D31" s="26">
        <v>39</v>
      </c>
      <c r="E31" s="7"/>
      <c r="F31" s="8"/>
      <c r="G31" s="9"/>
      <c r="H31" s="9"/>
      <c r="I31" s="10"/>
      <c r="J31" s="11"/>
      <c r="K31" s="12"/>
      <c r="L31" s="91"/>
      <c r="M31" s="8"/>
      <c r="N31" s="27"/>
      <c r="O31" s="28"/>
      <c r="P31" s="13"/>
      <c r="Q31" s="117"/>
      <c r="R31" s="13"/>
      <c r="S31" s="13" t="str">
        <f t="shared" ref="S31:S69" si="1">IF(C31="☑","[9],Closed",IF(COUNTA(E31:O31)=0,"[0],New (since last sort)","[1],Open"))</f>
        <v>[0],New (since last sort)</v>
      </c>
      <c r="T31" s="13" t="str">
        <f t="shared" ref="T31:T69" ca="1" si="2">IF($C31="☑","[9],Closed",IF(COUNTA($E31:$O31)=0,"[0],New (since last sort)",IF(K31="","[8],None",IF(K31&lt;TODAY(),"[1],Past Due",IF(K31=TODAY(),"[2],Due Today",IF(K31&lt;TODAY()+7,"[3],Due Within 1 Week",IF(K31&lt;TODAY()+30,"[4],Due Within 1 Month","[5],Due Beyond 1 Month")))))))</f>
        <v>[0],New (since last sort)</v>
      </c>
      <c r="U31" t="str">
        <f t="shared" ref="U31:U69" ca="1" si="3">IF($C31="☑","[9],Closed",IF(COUNTA($E31:$O31)=0,"[0],New (since last sort)",IF(N31="","[8],None",IF(N31&gt;=TODAY(),"[1],Created Today",IF(N31&gt;TODAY()-7,"[2],Created Within 1 Week",IF(N31&gt;TODAY()-30,"[3],Created Within 1 Month",IF(N31&gt;TODAY()+90,"[4],Created Within 3 Months","[5],Created Over 3 Months Ago")))))))</f>
        <v>[0],New (since last sort)</v>
      </c>
      <c r="V31" t="str">
        <f t="shared" ref="V31:V69" ca="1" si="4">IF($C31="☑","[9],Closed",IF(COUNTA($E31:$O31)=0,"[0],New (since last sort)",IF(O31="","[8],None",IF(O31&gt;=TODAY(),"[1],Updated Today",IF(O31&gt;TODAY()-7,"[2],Updated Within 1 Week",IF(O31&gt;TODAY()-30,"[3],Updated Within 1 Month",IF(O31&gt;TODAY()+90,"[4],Updated Within 3 Months","[5],Updated Over 3 Months Ago")))))))</f>
        <v>[0],New (since last sort)</v>
      </c>
      <c r="W31" t="b">
        <f t="shared" ref="W31:W69" ca="1" si="5">AND($C31&lt;&gt;"☑",$K31&gt;0,$K31&lt;TODAY())</f>
        <v>0</v>
      </c>
    </row>
    <row r="32" spans="1:23" ht="33" customHeight="1" thickTop="1">
      <c r="B32" s="199" t="s">
        <v>235</v>
      </c>
      <c r="C32" s="200"/>
      <c r="D32" s="200"/>
      <c r="E32" s="200"/>
      <c r="F32" s="200"/>
      <c r="G32" s="200"/>
      <c r="H32" s="200"/>
      <c r="I32" s="200"/>
      <c r="J32" s="200"/>
      <c r="K32" s="200"/>
      <c r="L32" s="200"/>
      <c r="M32" s="200"/>
      <c r="N32" s="200"/>
      <c r="O32" s="201"/>
      <c r="P32" s="13"/>
      <c r="Q32" s="117"/>
      <c r="R32" s="13"/>
      <c r="S32" s="13"/>
      <c r="T32" s="13"/>
    </row>
    <row r="33" spans="2:23" ht="75">
      <c r="B33" s="18"/>
      <c r="C33" s="19" t="s">
        <v>10</v>
      </c>
      <c r="D33" s="20">
        <v>1</v>
      </c>
      <c r="E33" s="197" t="s">
        <v>209</v>
      </c>
      <c r="F33" s="8"/>
      <c r="G33" s="9" t="s">
        <v>210</v>
      </c>
      <c r="H33" s="9" t="s">
        <v>211</v>
      </c>
      <c r="I33" s="10" t="s">
        <v>212</v>
      </c>
      <c r="J33" s="11"/>
      <c r="K33" s="12"/>
      <c r="L33" s="91"/>
      <c r="M33" s="8"/>
      <c r="N33" s="21"/>
      <c r="O33" s="22">
        <v>41775.668310185189</v>
      </c>
      <c r="P33" s="13" t="s">
        <v>203</v>
      </c>
      <c r="Q33" s="117"/>
      <c r="R33" s="13"/>
      <c r="S33" s="13" t="str">
        <f t="shared" si="1"/>
        <v>[1],Open</v>
      </c>
      <c r="T33" s="13" t="str">
        <f t="shared" ca="1" si="2"/>
        <v>[8],None</v>
      </c>
      <c r="U33" t="str">
        <f t="shared" ca="1" si="3"/>
        <v>[8],None</v>
      </c>
      <c r="V33" t="str">
        <f t="shared" ca="1" si="4"/>
        <v>[2],Updated Within 1 Week</v>
      </c>
      <c r="W33" t="b">
        <f t="shared" ca="1" si="5"/>
        <v>0</v>
      </c>
    </row>
    <row r="34" spans="2:23" ht="45">
      <c r="B34" s="18"/>
      <c r="C34" s="19" t="s">
        <v>10</v>
      </c>
      <c r="D34" s="20">
        <v>2</v>
      </c>
      <c r="E34" s="197" t="s">
        <v>209</v>
      </c>
      <c r="F34" s="8"/>
      <c r="G34" s="9" t="s">
        <v>210</v>
      </c>
      <c r="H34" s="9" t="s">
        <v>213</v>
      </c>
      <c r="I34" s="10" t="s">
        <v>215</v>
      </c>
      <c r="J34" s="11"/>
      <c r="K34" s="12"/>
      <c r="L34" s="91"/>
      <c r="M34" s="8"/>
      <c r="N34" s="21"/>
      <c r="O34" s="22">
        <v>41775.669861111113</v>
      </c>
      <c r="P34" s="13"/>
      <c r="Q34" s="117"/>
      <c r="R34" s="13"/>
      <c r="S34" s="13" t="str">
        <f t="shared" si="1"/>
        <v>[1],Open</v>
      </c>
      <c r="T34" s="13" t="str">
        <f t="shared" ca="1" si="2"/>
        <v>[8],None</v>
      </c>
      <c r="U34" t="str">
        <f t="shared" ca="1" si="3"/>
        <v>[8],None</v>
      </c>
      <c r="V34" t="str">
        <f t="shared" ca="1" si="4"/>
        <v>[2],Updated Within 1 Week</v>
      </c>
      <c r="W34" t="b">
        <f t="shared" ca="1" si="5"/>
        <v>0</v>
      </c>
    </row>
    <row r="35" spans="2:23" ht="30">
      <c r="B35" s="18"/>
      <c r="C35" s="19" t="s">
        <v>10</v>
      </c>
      <c r="D35" s="20">
        <v>3</v>
      </c>
      <c r="E35" s="197" t="s">
        <v>209</v>
      </c>
      <c r="F35" s="8"/>
      <c r="G35" s="9" t="s">
        <v>210</v>
      </c>
      <c r="H35" s="9" t="s">
        <v>214</v>
      </c>
      <c r="I35" s="10" t="s">
        <v>216</v>
      </c>
      <c r="J35" s="11">
        <v>1</v>
      </c>
      <c r="K35" s="12"/>
      <c r="L35" s="91"/>
      <c r="M35" s="8"/>
      <c r="N35" s="21"/>
      <c r="O35" s="22">
        <v>41775.669965277775</v>
      </c>
      <c r="P35" s="13" t="s">
        <v>204</v>
      </c>
      <c r="Q35" s="117"/>
      <c r="R35" s="13"/>
      <c r="S35" s="13" t="str">
        <f t="shared" si="1"/>
        <v>[1],Open</v>
      </c>
      <c r="T35" s="13" t="str">
        <f t="shared" ca="1" si="2"/>
        <v>[8],None</v>
      </c>
      <c r="U35" t="str">
        <f t="shared" ca="1" si="3"/>
        <v>[8],None</v>
      </c>
      <c r="V35" t="str">
        <f t="shared" ca="1" si="4"/>
        <v>[2],Updated Within 1 Week</v>
      </c>
      <c r="W35" t="b">
        <f t="shared" ca="1" si="5"/>
        <v>0</v>
      </c>
    </row>
    <row r="36" spans="2:23" ht="30">
      <c r="B36" s="18"/>
      <c r="C36" s="19" t="s">
        <v>10</v>
      </c>
      <c r="D36" s="20">
        <v>4</v>
      </c>
      <c r="E36" s="197" t="s">
        <v>209</v>
      </c>
      <c r="F36" s="8"/>
      <c r="G36" s="9" t="s">
        <v>218</v>
      </c>
      <c r="H36" s="9" t="s">
        <v>217</v>
      </c>
      <c r="I36" s="10" t="s">
        <v>212</v>
      </c>
      <c r="J36" s="11">
        <v>1</v>
      </c>
      <c r="K36" s="12"/>
      <c r="L36" s="91"/>
      <c r="M36" s="8"/>
      <c r="N36" s="21"/>
      <c r="O36" s="22">
        <v>41775.670613425929</v>
      </c>
      <c r="P36" s="13" t="s">
        <v>167</v>
      </c>
      <c r="Q36" s="117">
        <v>41227.464884259258</v>
      </c>
      <c r="R36" s="13" t="s">
        <v>168</v>
      </c>
      <c r="S36" s="13" t="str">
        <f t="shared" si="1"/>
        <v>[1],Open</v>
      </c>
      <c r="T36" s="13" t="str">
        <f t="shared" ca="1" si="2"/>
        <v>[8],None</v>
      </c>
      <c r="U36" t="str">
        <f t="shared" ca="1" si="3"/>
        <v>[8],None</v>
      </c>
      <c r="V36" t="str">
        <f t="shared" ca="1" si="4"/>
        <v>[2],Updated Within 1 Week</v>
      </c>
      <c r="W36" t="b">
        <f t="shared" ca="1" si="5"/>
        <v>0</v>
      </c>
    </row>
    <row r="37" spans="2:23">
      <c r="B37" s="18"/>
      <c r="C37" s="19" t="s">
        <v>10</v>
      </c>
      <c r="D37" s="20">
        <v>5</v>
      </c>
      <c r="E37" s="197" t="s">
        <v>209</v>
      </c>
      <c r="F37" s="8"/>
      <c r="G37" s="9" t="s">
        <v>218</v>
      </c>
      <c r="H37" s="9" t="s">
        <v>219</v>
      </c>
      <c r="I37" s="10" t="s">
        <v>220</v>
      </c>
      <c r="J37" s="11"/>
      <c r="K37" s="12"/>
      <c r="L37" s="91"/>
      <c r="M37" s="8"/>
      <c r="N37" s="21"/>
      <c r="O37" s="22">
        <v>41775.670972222222</v>
      </c>
      <c r="P37" s="13" t="s">
        <v>169</v>
      </c>
      <c r="Q37" s="117"/>
      <c r="R37" s="13"/>
      <c r="S37" s="13" t="str">
        <f t="shared" si="1"/>
        <v>[1],Open</v>
      </c>
      <c r="T37" s="13" t="str">
        <f t="shared" ca="1" si="2"/>
        <v>[8],None</v>
      </c>
      <c r="U37" t="str">
        <f t="shared" ca="1" si="3"/>
        <v>[8],None</v>
      </c>
      <c r="V37" t="str">
        <f t="shared" ca="1" si="4"/>
        <v>[2],Updated Within 1 Week</v>
      </c>
      <c r="W37" t="b">
        <f t="shared" ca="1" si="5"/>
        <v>0</v>
      </c>
    </row>
    <row r="38" spans="2:23" ht="45">
      <c r="B38" s="18"/>
      <c r="C38" s="19" t="s">
        <v>10</v>
      </c>
      <c r="D38" s="20">
        <v>6</v>
      </c>
      <c r="E38" s="197" t="s">
        <v>209</v>
      </c>
      <c r="F38" s="8"/>
      <c r="G38" s="9" t="s">
        <v>222</v>
      </c>
      <c r="H38" s="9" t="s">
        <v>221</v>
      </c>
      <c r="I38" s="10" t="s">
        <v>220</v>
      </c>
      <c r="J38" s="11"/>
      <c r="K38" s="12"/>
      <c r="L38" s="91"/>
      <c r="M38" s="8"/>
      <c r="N38" s="21"/>
      <c r="O38" s="22">
        <v>41775.671585648146</v>
      </c>
      <c r="P38" s="13"/>
      <c r="Q38" s="117"/>
      <c r="R38" s="13"/>
      <c r="S38" s="13" t="str">
        <f t="shared" si="1"/>
        <v>[1],Open</v>
      </c>
      <c r="T38" s="13" t="str">
        <f t="shared" ca="1" si="2"/>
        <v>[8],None</v>
      </c>
      <c r="U38" t="str">
        <f t="shared" ca="1" si="3"/>
        <v>[8],None</v>
      </c>
      <c r="V38" t="str">
        <f t="shared" ca="1" si="4"/>
        <v>[2],Updated Within 1 Week</v>
      </c>
      <c r="W38" t="b">
        <f t="shared" ca="1" si="5"/>
        <v>0</v>
      </c>
    </row>
    <row r="39" spans="2:23" ht="30.75" thickBot="1">
      <c r="B39" s="18"/>
      <c r="C39" s="19" t="s">
        <v>10</v>
      </c>
      <c r="D39" s="20">
        <v>7</v>
      </c>
      <c r="E39" s="197" t="s">
        <v>209</v>
      </c>
      <c r="F39" s="8"/>
      <c r="G39" s="9" t="s">
        <v>222</v>
      </c>
      <c r="H39" s="9" t="s">
        <v>223</v>
      </c>
      <c r="I39" s="10" t="s">
        <v>220</v>
      </c>
      <c r="J39" s="11"/>
      <c r="K39" s="12">
        <v>41641</v>
      </c>
      <c r="L39" s="91"/>
      <c r="M39" s="8"/>
      <c r="N39" s="21"/>
      <c r="O39" s="22">
        <v>41775.672199074077</v>
      </c>
      <c r="P39" s="13" t="s">
        <v>171</v>
      </c>
      <c r="Q39" s="117"/>
      <c r="R39" s="13"/>
      <c r="S39" s="13" t="str">
        <f t="shared" si="1"/>
        <v>[1],Open</v>
      </c>
      <c r="T39" s="13" t="str">
        <f t="shared" ca="1" si="2"/>
        <v>[1],Past Due</v>
      </c>
      <c r="U39" t="str">
        <f t="shared" ca="1" si="3"/>
        <v>[8],None</v>
      </c>
      <c r="V39" t="str">
        <f t="shared" ca="1" si="4"/>
        <v>[2],Updated Within 1 Week</v>
      </c>
      <c r="W39" t="b">
        <f t="shared" ca="1" si="5"/>
        <v>1</v>
      </c>
    </row>
    <row r="40" spans="2:23" ht="33" customHeight="1" thickTop="1">
      <c r="B40" s="199" t="s">
        <v>234</v>
      </c>
      <c r="C40" s="200"/>
      <c r="D40" s="200"/>
      <c r="E40" s="200"/>
      <c r="F40" s="200"/>
      <c r="G40" s="200"/>
      <c r="H40" s="200"/>
      <c r="I40" s="200"/>
      <c r="J40" s="200"/>
      <c r="K40" s="200"/>
      <c r="L40" s="200"/>
      <c r="M40" s="200"/>
      <c r="N40" s="200"/>
      <c r="O40" s="201"/>
      <c r="P40" s="13"/>
      <c r="Q40" s="117"/>
      <c r="R40" s="13"/>
      <c r="S40" s="13"/>
      <c r="T40" s="13"/>
    </row>
    <row r="41" spans="2:23" ht="30">
      <c r="B41" s="18"/>
      <c r="C41" s="19" t="s">
        <v>10</v>
      </c>
      <c r="D41" s="20">
        <v>8</v>
      </c>
      <c r="E41" s="197" t="s">
        <v>224</v>
      </c>
      <c r="F41" s="8"/>
      <c r="G41" s="9" t="s">
        <v>225</v>
      </c>
      <c r="H41" s="9" t="s">
        <v>226</v>
      </c>
      <c r="I41" s="10" t="s">
        <v>215</v>
      </c>
      <c r="J41" s="11"/>
      <c r="K41" s="12"/>
      <c r="L41" s="91"/>
      <c r="M41" s="8"/>
      <c r="N41" s="21"/>
      <c r="O41" s="22">
        <v>41775.67292824074</v>
      </c>
      <c r="P41" s="13"/>
      <c r="Q41" s="117"/>
      <c r="R41" s="13"/>
      <c r="S41" s="13" t="str">
        <f t="shared" si="1"/>
        <v>[1],Open</v>
      </c>
      <c r="T41" s="13" t="str">
        <f t="shared" ca="1" si="2"/>
        <v>[8],None</v>
      </c>
      <c r="U41" t="str">
        <f t="shared" ca="1" si="3"/>
        <v>[8],None</v>
      </c>
      <c r="V41" t="str">
        <f t="shared" ca="1" si="4"/>
        <v>[2],Updated Within 1 Week</v>
      </c>
      <c r="W41" t="b">
        <f t="shared" ca="1" si="5"/>
        <v>0</v>
      </c>
    </row>
    <row r="42" spans="2:23" ht="45">
      <c r="B42" s="18"/>
      <c r="C42" s="19" t="s">
        <v>10</v>
      </c>
      <c r="D42" s="20">
        <v>9</v>
      </c>
      <c r="E42" s="197" t="s">
        <v>224</v>
      </c>
      <c r="F42" s="8"/>
      <c r="G42" s="9" t="s">
        <v>229</v>
      </c>
      <c r="H42" s="9" t="s">
        <v>227</v>
      </c>
      <c r="I42" s="10" t="s">
        <v>237</v>
      </c>
      <c r="J42" s="11"/>
      <c r="K42" s="12"/>
      <c r="L42" s="91"/>
      <c r="M42" s="8"/>
      <c r="N42" s="21"/>
      <c r="O42" s="22">
        <v>41778.53665509259</v>
      </c>
      <c r="P42" s="13"/>
      <c r="Q42" s="117"/>
      <c r="R42" s="13"/>
      <c r="S42" s="13" t="str">
        <f t="shared" si="1"/>
        <v>[1],Open</v>
      </c>
      <c r="T42" s="13" t="str">
        <f t="shared" ca="1" si="2"/>
        <v>[8],None</v>
      </c>
      <c r="U42" t="str">
        <f t="shared" ca="1" si="3"/>
        <v>[8],None</v>
      </c>
      <c r="V42" t="str">
        <f t="shared" ca="1" si="4"/>
        <v>[1],Updated Today</v>
      </c>
      <c r="W42" t="b">
        <f t="shared" ca="1" si="5"/>
        <v>0</v>
      </c>
    </row>
    <row r="43" spans="2:23" ht="30">
      <c r="B43" s="18"/>
      <c r="C43" s="19" t="s">
        <v>10</v>
      </c>
      <c r="D43" s="20">
        <v>10</v>
      </c>
      <c r="E43" s="197" t="s">
        <v>224</v>
      </c>
      <c r="F43" s="8"/>
      <c r="G43" s="9" t="s">
        <v>229</v>
      </c>
      <c r="H43" s="9" t="s">
        <v>228</v>
      </c>
      <c r="I43" s="10" t="s">
        <v>237</v>
      </c>
      <c r="J43" s="11"/>
      <c r="K43" s="12"/>
      <c r="L43" s="91"/>
      <c r="M43" s="8"/>
      <c r="N43" s="21"/>
      <c r="O43" s="22">
        <v>41778.536562499998</v>
      </c>
      <c r="P43" s="13"/>
      <c r="Q43" s="117"/>
      <c r="R43" s="13"/>
      <c r="S43" s="13" t="str">
        <f t="shared" si="1"/>
        <v>[1],Open</v>
      </c>
      <c r="T43" s="13" t="str">
        <f t="shared" ca="1" si="2"/>
        <v>[8],None</v>
      </c>
      <c r="U43" t="str">
        <f t="shared" ca="1" si="3"/>
        <v>[8],None</v>
      </c>
      <c r="V43" t="str">
        <f t="shared" ca="1" si="4"/>
        <v>[1],Updated Today</v>
      </c>
      <c r="W43" t="b">
        <f t="shared" ca="1" si="5"/>
        <v>0</v>
      </c>
    </row>
    <row r="44" spans="2:23" ht="45">
      <c r="B44" s="18"/>
      <c r="C44" s="19" t="s">
        <v>10</v>
      </c>
      <c r="D44" s="20">
        <v>11</v>
      </c>
      <c r="E44" s="197" t="s">
        <v>224</v>
      </c>
      <c r="F44" s="8"/>
      <c r="G44" s="9" t="s">
        <v>229</v>
      </c>
      <c r="H44" s="9" t="s">
        <v>231</v>
      </c>
      <c r="I44" s="10" t="s">
        <v>237</v>
      </c>
      <c r="J44" s="11"/>
      <c r="K44" s="12"/>
      <c r="L44" s="91"/>
      <c r="M44" s="8"/>
      <c r="N44" s="21">
        <v>41778.534722222219</v>
      </c>
      <c r="O44" s="22">
        <v>41778.536493055559</v>
      </c>
      <c r="P44" s="13" t="s">
        <v>230</v>
      </c>
      <c r="Q44" s="117"/>
      <c r="R44" s="13"/>
      <c r="S44" s="13" t="str">
        <f t="shared" si="1"/>
        <v>[1],Open</v>
      </c>
      <c r="T44" s="13" t="str">
        <f t="shared" ca="1" si="2"/>
        <v>[8],None</v>
      </c>
      <c r="U44" t="str">
        <f t="shared" ca="1" si="3"/>
        <v>[1],Created Today</v>
      </c>
      <c r="V44" t="str">
        <f t="shared" ca="1" si="4"/>
        <v>[1],Updated Today</v>
      </c>
      <c r="W44" t="b">
        <f t="shared" ca="1" si="5"/>
        <v>0</v>
      </c>
    </row>
    <row r="45" spans="2:23" ht="30">
      <c r="B45" s="18"/>
      <c r="C45" s="19" t="s">
        <v>10</v>
      </c>
      <c r="D45" s="20">
        <v>13</v>
      </c>
      <c r="E45" s="197" t="s">
        <v>224</v>
      </c>
      <c r="F45" s="8"/>
      <c r="G45" s="9" t="s">
        <v>229</v>
      </c>
      <c r="H45" s="9" t="s">
        <v>233</v>
      </c>
      <c r="I45" s="10" t="s">
        <v>236</v>
      </c>
      <c r="J45" s="11"/>
      <c r="K45" s="12"/>
      <c r="L45" s="91"/>
      <c r="M45" s="8"/>
      <c r="N45" s="21">
        <v>41778.535474537035</v>
      </c>
      <c r="O45" s="22">
        <v>41778.53638888889</v>
      </c>
      <c r="P45" s="13" t="s">
        <v>232</v>
      </c>
      <c r="Q45" s="117"/>
      <c r="R45" s="13"/>
      <c r="S45" s="13" t="str">
        <f t="shared" si="1"/>
        <v>[1],Open</v>
      </c>
      <c r="T45" s="13" t="str">
        <f t="shared" ca="1" si="2"/>
        <v>[8],None</v>
      </c>
      <c r="U45" t="str">
        <f t="shared" ca="1" si="3"/>
        <v>[1],Created Today</v>
      </c>
      <c r="V45" t="str">
        <f t="shared" ca="1" si="4"/>
        <v>[1],Updated Today</v>
      </c>
      <c r="W45" t="b">
        <f t="shared" ca="1" si="5"/>
        <v>0</v>
      </c>
    </row>
    <row r="46" spans="2:23" ht="30">
      <c r="B46" s="18"/>
      <c r="C46" s="19" t="s">
        <v>10</v>
      </c>
      <c r="D46" s="20">
        <v>15</v>
      </c>
      <c r="E46" s="197" t="s">
        <v>224</v>
      </c>
      <c r="F46" s="8"/>
      <c r="G46" s="9" t="s">
        <v>229</v>
      </c>
      <c r="H46" s="9" t="s">
        <v>239</v>
      </c>
      <c r="I46" s="10" t="s">
        <v>220</v>
      </c>
      <c r="J46" s="11"/>
      <c r="K46" s="12"/>
      <c r="L46" s="91"/>
      <c r="M46" s="8"/>
      <c r="N46" s="21">
        <v>41778.537118055552</v>
      </c>
      <c r="O46" s="22">
        <v>41778.537546296298</v>
      </c>
      <c r="P46" s="13" t="s">
        <v>238</v>
      </c>
      <c r="Q46" s="117"/>
      <c r="R46" s="13"/>
      <c r="S46" s="13" t="str">
        <f t="shared" si="1"/>
        <v>[1],Open</v>
      </c>
      <c r="T46" s="13" t="str">
        <f t="shared" ca="1" si="2"/>
        <v>[8],None</v>
      </c>
      <c r="U46" t="str">
        <f t="shared" ca="1" si="3"/>
        <v>[1],Created Today</v>
      </c>
      <c r="V46" t="str">
        <f t="shared" ca="1" si="4"/>
        <v>[1],Updated Today</v>
      </c>
      <c r="W46" t="b">
        <f t="shared" ca="1" si="5"/>
        <v>0</v>
      </c>
    </row>
    <row r="47" spans="2:23" ht="45">
      <c r="B47" s="18"/>
      <c r="C47" s="19" t="s">
        <v>10</v>
      </c>
      <c r="D47" s="20">
        <v>16</v>
      </c>
      <c r="E47" s="197" t="s">
        <v>224</v>
      </c>
      <c r="F47" s="8"/>
      <c r="G47" s="9" t="s">
        <v>242</v>
      </c>
      <c r="H47" s="9" t="s">
        <v>240</v>
      </c>
      <c r="I47" s="10" t="s">
        <v>243</v>
      </c>
      <c r="J47" s="11"/>
      <c r="K47" s="12"/>
      <c r="L47" s="91"/>
      <c r="M47" s="8"/>
      <c r="N47" s="21">
        <v>41778.538113425922</v>
      </c>
      <c r="O47" s="22">
        <v>41778.538287037038</v>
      </c>
      <c r="P47" s="13" t="s">
        <v>241</v>
      </c>
      <c r="Q47" s="117"/>
      <c r="R47" s="13"/>
      <c r="S47" s="13" t="str">
        <f t="shared" si="1"/>
        <v>[1],Open</v>
      </c>
      <c r="T47" s="13" t="str">
        <f t="shared" ca="1" si="2"/>
        <v>[8],None</v>
      </c>
      <c r="U47" t="str">
        <f t="shared" ca="1" si="3"/>
        <v>[1],Created Today</v>
      </c>
      <c r="V47" t="str">
        <f t="shared" ca="1" si="4"/>
        <v>[1],Updated Today</v>
      </c>
      <c r="W47" t="b">
        <f t="shared" ca="1" si="5"/>
        <v>0</v>
      </c>
    </row>
    <row r="48" spans="2:23" ht="45">
      <c r="B48" s="18"/>
      <c r="C48" s="19" t="s">
        <v>10</v>
      </c>
      <c r="D48" s="20">
        <v>17</v>
      </c>
      <c r="E48" s="197" t="s">
        <v>224</v>
      </c>
      <c r="F48" s="8"/>
      <c r="G48" s="9" t="s">
        <v>246</v>
      </c>
      <c r="H48" s="9" t="s">
        <v>245</v>
      </c>
      <c r="I48" s="10" t="s">
        <v>247</v>
      </c>
      <c r="J48" s="11"/>
      <c r="K48" s="12"/>
      <c r="L48" s="91"/>
      <c r="M48" s="8"/>
      <c r="N48" s="21">
        <v>41778.538310185184</v>
      </c>
      <c r="O48" s="22">
        <v>41778.538854166669</v>
      </c>
      <c r="P48" s="13" t="s">
        <v>244</v>
      </c>
      <c r="Q48" s="117"/>
      <c r="R48" s="13"/>
      <c r="S48" s="13" t="str">
        <f t="shared" si="1"/>
        <v>[1],Open</v>
      </c>
      <c r="T48" s="13" t="str">
        <f t="shared" ca="1" si="2"/>
        <v>[8],None</v>
      </c>
      <c r="U48" t="str">
        <f t="shared" ca="1" si="3"/>
        <v>[1],Created Today</v>
      </c>
      <c r="V48" t="str">
        <f t="shared" ca="1" si="4"/>
        <v>[1],Updated Today</v>
      </c>
      <c r="W48" t="b">
        <f t="shared" ca="1" si="5"/>
        <v>0</v>
      </c>
    </row>
    <row r="49" spans="2:23" ht="30">
      <c r="B49" s="18"/>
      <c r="C49" s="19" t="s">
        <v>10</v>
      </c>
      <c r="D49" s="20">
        <v>18</v>
      </c>
      <c r="E49" s="197" t="s">
        <v>224</v>
      </c>
      <c r="F49" s="8"/>
      <c r="G49" s="9" t="s">
        <v>246</v>
      </c>
      <c r="H49" s="9" t="s">
        <v>249</v>
      </c>
      <c r="I49" s="10" t="s">
        <v>247</v>
      </c>
      <c r="J49" s="11"/>
      <c r="K49" s="12"/>
      <c r="L49" s="91"/>
      <c r="M49" s="8"/>
      <c r="N49" s="21">
        <v>41778.538912037038</v>
      </c>
      <c r="O49" s="22">
        <v>41778.539074074077</v>
      </c>
      <c r="P49" s="13" t="s">
        <v>248</v>
      </c>
      <c r="Q49" s="117"/>
      <c r="R49" s="13"/>
      <c r="S49" s="13" t="str">
        <f t="shared" si="1"/>
        <v>[1],Open</v>
      </c>
      <c r="T49" s="13" t="str">
        <f t="shared" ca="1" si="2"/>
        <v>[8],None</v>
      </c>
      <c r="U49" t="str">
        <f t="shared" ca="1" si="3"/>
        <v>[1],Created Today</v>
      </c>
      <c r="V49" t="str">
        <f t="shared" ca="1" si="4"/>
        <v>[1],Updated Today</v>
      </c>
      <c r="W49" t="b">
        <f t="shared" ca="1" si="5"/>
        <v>0</v>
      </c>
    </row>
    <row r="50" spans="2:23" ht="30">
      <c r="B50" s="18"/>
      <c r="C50" s="19" t="s">
        <v>10</v>
      </c>
      <c r="D50" s="20">
        <v>19</v>
      </c>
      <c r="E50" s="197" t="s">
        <v>224</v>
      </c>
      <c r="F50" s="8"/>
      <c r="G50" s="9" t="s">
        <v>246</v>
      </c>
      <c r="H50" s="9" t="s">
        <v>251</v>
      </c>
      <c r="I50" s="10" t="s">
        <v>243</v>
      </c>
      <c r="J50" s="11"/>
      <c r="K50" s="12"/>
      <c r="L50" s="91"/>
      <c r="M50" s="8"/>
      <c r="N50" s="21">
        <v>41778.5391087963</v>
      </c>
      <c r="O50" s="22">
        <v>41778.539293981485</v>
      </c>
      <c r="P50" s="13" t="s">
        <v>250</v>
      </c>
      <c r="Q50" s="117"/>
      <c r="R50" s="13"/>
      <c r="S50" s="13" t="str">
        <f t="shared" si="1"/>
        <v>[1],Open</v>
      </c>
      <c r="T50" s="13" t="str">
        <f t="shared" ca="1" si="2"/>
        <v>[8],None</v>
      </c>
      <c r="U50" t="str">
        <f t="shared" ca="1" si="3"/>
        <v>[1],Created Today</v>
      </c>
      <c r="V50" t="str">
        <f t="shared" ca="1" si="4"/>
        <v>[1],Updated Today</v>
      </c>
      <c r="W50" t="b">
        <f t="shared" ca="1" si="5"/>
        <v>0</v>
      </c>
    </row>
    <row r="51" spans="2:23" ht="30">
      <c r="B51" s="18"/>
      <c r="C51" s="19" t="s">
        <v>10</v>
      </c>
      <c r="D51" s="20">
        <v>20</v>
      </c>
      <c r="E51" s="197" t="s">
        <v>224</v>
      </c>
      <c r="F51" s="8"/>
      <c r="G51" s="9" t="s">
        <v>246</v>
      </c>
      <c r="H51" s="9" t="s">
        <v>253</v>
      </c>
      <c r="I51" s="10" t="s">
        <v>254</v>
      </c>
      <c r="J51" s="11"/>
      <c r="K51" s="12"/>
      <c r="L51" s="91"/>
      <c r="M51" s="8"/>
      <c r="N51" s="21">
        <v>41778.5393287037</v>
      </c>
      <c r="O51" s="22">
        <v>41778.539513888885</v>
      </c>
      <c r="P51" s="13" t="s">
        <v>252</v>
      </c>
      <c r="Q51" s="117"/>
      <c r="R51" s="13"/>
      <c r="S51" s="13" t="str">
        <f t="shared" si="1"/>
        <v>[1],Open</v>
      </c>
      <c r="T51" s="13" t="str">
        <f t="shared" ca="1" si="2"/>
        <v>[8],None</v>
      </c>
      <c r="U51" t="str">
        <f t="shared" ca="1" si="3"/>
        <v>[1],Created Today</v>
      </c>
      <c r="V51" t="str">
        <f t="shared" ca="1" si="4"/>
        <v>[1],Updated Today</v>
      </c>
      <c r="W51" t="b">
        <f t="shared" ca="1" si="5"/>
        <v>0</v>
      </c>
    </row>
    <row r="52" spans="2:23" ht="30">
      <c r="B52" s="18"/>
      <c r="C52" s="19" t="s">
        <v>10</v>
      </c>
      <c r="D52" s="20">
        <v>21</v>
      </c>
      <c r="E52" s="197" t="s">
        <v>224</v>
      </c>
      <c r="F52" s="8"/>
      <c r="G52" s="9" t="s">
        <v>257</v>
      </c>
      <c r="H52" s="9" t="s">
        <v>255</v>
      </c>
      <c r="I52" s="10" t="s">
        <v>258</v>
      </c>
      <c r="J52" s="11"/>
      <c r="K52" s="12"/>
      <c r="L52" s="91"/>
      <c r="M52" s="8"/>
      <c r="N52" s="21">
        <v>41778.539583333331</v>
      </c>
      <c r="O52" s="22">
        <v>41778.53974537037</v>
      </c>
      <c r="P52" s="13" t="s">
        <v>256</v>
      </c>
      <c r="Q52" s="117"/>
      <c r="R52" s="13"/>
      <c r="S52" s="13" t="str">
        <f t="shared" si="1"/>
        <v>[1],Open</v>
      </c>
      <c r="T52" s="13" t="str">
        <f t="shared" ca="1" si="2"/>
        <v>[8],None</v>
      </c>
      <c r="U52" t="str">
        <f t="shared" ca="1" si="3"/>
        <v>[1],Created Today</v>
      </c>
      <c r="V52" t="str">
        <f t="shared" ca="1" si="4"/>
        <v>[1],Updated Today</v>
      </c>
      <c r="W52" t="b">
        <f t="shared" ca="1" si="5"/>
        <v>0</v>
      </c>
    </row>
    <row r="53" spans="2:23" ht="30">
      <c r="B53" s="18"/>
      <c r="C53" s="19" t="s">
        <v>10</v>
      </c>
      <c r="D53" s="20">
        <v>22</v>
      </c>
      <c r="E53" s="197" t="s">
        <v>224</v>
      </c>
      <c r="F53" s="8"/>
      <c r="G53" s="9" t="s">
        <v>257</v>
      </c>
      <c r="H53" s="9" t="s">
        <v>260</v>
      </c>
      <c r="I53" s="10" t="s">
        <v>243</v>
      </c>
      <c r="J53" s="11"/>
      <c r="K53" s="12"/>
      <c r="L53" s="91"/>
      <c r="M53" s="8"/>
      <c r="N53" s="21">
        <v>41778.539780092593</v>
      </c>
      <c r="O53" s="22">
        <v>41778.539930555555</v>
      </c>
      <c r="P53" s="13" t="s">
        <v>259</v>
      </c>
      <c r="Q53" s="117"/>
      <c r="R53" s="13"/>
      <c r="S53" s="13" t="str">
        <f t="shared" si="1"/>
        <v>[1],Open</v>
      </c>
      <c r="T53" s="13" t="str">
        <f t="shared" ca="1" si="2"/>
        <v>[8],None</v>
      </c>
      <c r="U53" t="str">
        <f t="shared" ca="1" si="3"/>
        <v>[1],Created Today</v>
      </c>
      <c r="V53" t="str">
        <f t="shared" ca="1" si="4"/>
        <v>[1],Updated Today</v>
      </c>
      <c r="W53" t="b">
        <f t="shared" ca="1" si="5"/>
        <v>0</v>
      </c>
    </row>
    <row r="54" spans="2:23" ht="45">
      <c r="B54" s="18"/>
      <c r="C54" s="19" t="s">
        <v>10</v>
      </c>
      <c r="D54" s="20">
        <v>23</v>
      </c>
      <c r="E54" s="197" t="s">
        <v>224</v>
      </c>
      <c r="F54" s="8"/>
      <c r="G54" s="9" t="s">
        <v>262</v>
      </c>
      <c r="H54" s="9" t="s">
        <v>263</v>
      </c>
      <c r="I54" s="10" t="s">
        <v>243</v>
      </c>
      <c r="J54" s="11"/>
      <c r="K54" s="12"/>
      <c r="L54" s="91"/>
      <c r="M54" s="8"/>
      <c r="N54" s="21">
        <v>41778.54</v>
      </c>
      <c r="O54" s="22">
        <v>41778.540219907409</v>
      </c>
      <c r="P54" s="13" t="s">
        <v>261</v>
      </c>
      <c r="Q54" s="117"/>
      <c r="R54" s="13"/>
      <c r="S54" s="13" t="str">
        <f t="shared" si="1"/>
        <v>[1],Open</v>
      </c>
      <c r="T54" s="13" t="str">
        <f t="shared" ca="1" si="2"/>
        <v>[8],None</v>
      </c>
      <c r="U54" t="str">
        <f t="shared" ca="1" si="3"/>
        <v>[1],Created Today</v>
      </c>
      <c r="V54" t="str">
        <f t="shared" ca="1" si="4"/>
        <v>[1],Updated Today</v>
      </c>
      <c r="W54" t="b">
        <f t="shared" ca="1" si="5"/>
        <v>0</v>
      </c>
    </row>
    <row r="55" spans="2:23" ht="30">
      <c r="B55" s="18"/>
      <c r="C55" s="19" t="s">
        <v>10</v>
      </c>
      <c r="D55" s="20">
        <v>24</v>
      </c>
      <c r="E55" s="197" t="s">
        <v>224</v>
      </c>
      <c r="F55" s="8"/>
      <c r="G55" s="9" t="s">
        <v>266</v>
      </c>
      <c r="H55" s="9" t="s">
        <v>265</v>
      </c>
      <c r="I55" s="10" t="s">
        <v>267</v>
      </c>
      <c r="J55" s="11"/>
      <c r="K55" s="12"/>
      <c r="L55" s="91"/>
      <c r="M55" s="8"/>
      <c r="N55" s="21">
        <v>41778.540254629632</v>
      </c>
      <c r="O55" s="22">
        <v>41778.54042824074</v>
      </c>
      <c r="P55" s="13" t="s">
        <v>264</v>
      </c>
      <c r="Q55" s="117"/>
      <c r="R55" s="13"/>
      <c r="S55" s="13" t="str">
        <f t="shared" si="1"/>
        <v>[1],Open</v>
      </c>
      <c r="T55" s="13" t="str">
        <f t="shared" ca="1" si="2"/>
        <v>[8],None</v>
      </c>
      <c r="U55" t="str">
        <f t="shared" ca="1" si="3"/>
        <v>[1],Created Today</v>
      </c>
      <c r="V55" t="str">
        <f t="shared" ca="1" si="4"/>
        <v>[1],Updated Today</v>
      </c>
      <c r="W55" t="b">
        <f t="shared" ca="1" si="5"/>
        <v>0</v>
      </c>
    </row>
    <row r="56" spans="2:23" ht="30">
      <c r="B56" s="18"/>
      <c r="C56" s="19" t="s">
        <v>10</v>
      </c>
      <c r="D56" s="20">
        <v>25</v>
      </c>
      <c r="E56" s="197" t="s">
        <v>224</v>
      </c>
      <c r="F56" s="8"/>
      <c r="G56" s="9" t="s">
        <v>269</v>
      </c>
      <c r="H56" s="9" t="s">
        <v>270</v>
      </c>
      <c r="I56" s="10" t="s">
        <v>220</v>
      </c>
      <c r="J56" s="11"/>
      <c r="K56" s="12"/>
      <c r="L56" s="91"/>
      <c r="M56" s="8"/>
      <c r="N56" s="21">
        <v>41778.540509259263</v>
      </c>
      <c r="O56" s="22">
        <v>41778.540682870371</v>
      </c>
      <c r="P56" s="13" t="s">
        <v>268</v>
      </c>
      <c r="Q56" s="117"/>
      <c r="R56" s="13"/>
      <c r="S56" s="13" t="str">
        <f t="shared" si="1"/>
        <v>[1],Open</v>
      </c>
      <c r="T56" s="13" t="str">
        <f t="shared" ca="1" si="2"/>
        <v>[8],None</v>
      </c>
      <c r="U56" t="str">
        <f t="shared" ca="1" si="3"/>
        <v>[1],Created Today</v>
      </c>
      <c r="V56" t="str">
        <f t="shared" ca="1" si="4"/>
        <v>[1],Updated Today</v>
      </c>
      <c r="W56" t="b">
        <f t="shared" ca="1" si="5"/>
        <v>0</v>
      </c>
    </row>
    <row r="57" spans="2:23" ht="30">
      <c r="B57" s="18"/>
      <c r="C57" s="19" t="s">
        <v>10</v>
      </c>
      <c r="D57" s="20">
        <v>26</v>
      </c>
      <c r="E57" s="197" t="s">
        <v>224</v>
      </c>
      <c r="F57" s="8"/>
      <c r="G57" s="9" t="s">
        <v>272</v>
      </c>
      <c r="H57" s="9" t="s">
        <v>273</v>
      </c>
      <c r="I57" s="10" t="s">
        <v>274</v>
      </c>
      <c r="J57" s="11"/>
      <c r="K57" s="12"/>
      <c r="L57" s="91"/>
      <c r="M57" s="8"/>
      <c r="N57" s="21">
        <v>41778.540717592594</v>
      </c>
      <c r="O57" s="22">
        <v>41778.540879629632</v>
      </c>
      <c r="P57" s="13" t="s">
        <v>271</v>
      </c>
      <c r="Q57" s="117"/>
      <c r="R57" s="13"/>
      <c r="S57" s="13" t="str">
        <f t="shared" si="1"/>
        <v>[1],Open</v>
      </c>
      <c r="T57" s="13" t="str">
        <f t="shared" ca="1" si="2"/>
        <v>[8],None</v>
      </c>
      <c r="U57" t="str">
        <f t="shared" ca="1" si="3"/>
        <v>[1],Created Today</v>
      </c>
      <c r="V57" t="str">
        <f t="shared" ca="1" si="4"/>
        <v>[1],Updated Today</v>
      </c>
      <c r="W57" t="b">
        <f t="shared" ca="1" si="5"/>
        <v>0</v>
      </c>
    </row>
    <row r="58" spans="2:23" ht="45">
      <c r="B58" s="18"/>
      <c r="C58" s="19" t="s">
        <v>10</v>
      </c>
      <c r="D58" s="20">
        <v>27</v>
      </c>
      <c r="E58" s="197" t="s">
        <v>224</v>
      </c>
      <c r="F58" s="8"/>
      <c r="G58" s="9" t="s">
        <v>277</v>
      </c>
      <c r="H58" s="9" t="s">
        <v>276</v>
      </c>
      <c r="I58" s="10" t="s">
        <v>278</v>
      </c>
      <c r="J58" s="11"/>
      <c r="K58" s="12"/>
      <c r="L58" s="91"/>
      <c r="M58" s="8"/>
      <c r="N58" s="21">
        <v>41778.540937500002</v>
      </c>
      <c r="O58" s="22">
        <v>41778.541122685187</v>
      </c>
      <c r="P58" s="13" t="s">
        <v>275</v>
      </c>
      <c r="Q58" s="117"/>
      <c r="R58" s="13"/>
      <c r="S58" s="13" t="str">
        <f t="shared" si="1"/>
        <v>[1],Open</v>
      </c>
      <c r="T58" s="13" t="str">
        <f t="shared" ca="1" si="2"/>
        <v>[8],None</v>
      </c>
      <c r="U58" t="str">
        <f t="shared" ca="1" si="3"/>
        <v>[1],Created Today</v>
      </c>
      <c r="V58" t="str">
        <f t="shared" ca="1" si="4"/>
        <v>[1],Updated Today</v>
      </c>
      <c r="W58" t="b">
        <f t="shared" ca="1" si="5"/>
        <v>0</v>
      </c>
    </row>
    <row r="59" spans="2:23" ht="45">
      <c r="B59" s="18"/>
      <c r="C59" s="19" t="s">
        <v>10</v>
      </c>
      <c r="D59" s="20">
        <v>28</v>
      </c>
      <c r="E59" s="197" t="s">
        <v>224</v>
      </c>
      <c r="F59" s="8"/>
      <c r="G59" s="9" t="s">
        <v>280</v>
      </c>
      <c r="H59" s="9" t="s">
        <v>281</v>
      </c>
      <c r="I59" s="10" t="s">
        <v>282</v>
      </c>
      <c r="J59" s="11"/>
      <c r="K59" s="12"/>
      <c r="L59" s="91"/>
      <c r="M59" s="8"/>
      <c r="N59" s="21">
        <v>41778.541192129633</v>
      </c>
      <c r="O59" s="22">
        <v>41778.541331018518</v>
      </c>
      <c r="P59" s="13" t="s">
        <v>279</v>
      </c>
      <c r="Q59" s="117"/>
      <c r="R59" s="13"/>
      <c r="S59" s="13" t="str">
        <f t="shared" si="1"/>
        <v>[1],Open</v>
      </c>
      <c r="T59" s="13" t="str">
        <f t="shared" ca="1" si="2"/>
        <v>[8],None</v>
      </c>
      <c r="U59" t="str">
        <f t="shared" ca="1" si="3"/>
        <v>[1],Created Today</v>
      </c>
      <c r="V59" t="str">
        <f t="shared" ca="1" si="4"/>
        <v>[1],Updated Today</v>
      </c>
      <c r="W59" t="b">
        <f t="shared" ca="1" si="5"/>
        <v>0</v>
      </c>
    </row>
    <row r="60" spans="2:23" ht="60">
      <c r="B60" s="18"/>
      <c r="C60" s="19" t="s">
        <v>10</v>
      </c>
      <c r="D60" s="20">
        <v>29</v>
      </c>
      <c r="E60" s="197" t="s">
        <v>224</v>
      </c>
      <c r="F60" s="8"/>
      <c r="G60" s="9" t="s">
        <v>285</v>
      </c>
      <c r="H60" s="9" t="s">
        <v>283</v>
      </c>
      <c r="I60" s="10" t="s">
        <v>286</v>
      </c>
      <c r="J60" s="11"/>
      <c r="K60" s="12"/>
      <c r="L60" s="91"/>
      <c r="M60" s="8"/>
      <c r="N60" s="21">
        <v>41778.610821759263</v>
      </c>
      <c r="O60" s="22">
        <v>41778.610960648148</v>
      </c>
      <c r="P60" s="13" t="s">
        <v>284</v>
      </c>
      <c r="Q60" s="117"/>
      <c r="R60" s="13"/>
      <c r="S60" s="13" t="str">
        <f t="shared" si="1"/>
        <v>[1],Open</v>
      </c>
      <c r="T60" s="13" t="str">
        <f t="shared" ca="1" si="2"/>
        <v>[8],None</v>
      </c>
      <c r="U60" t="str">
        <f t="shared" ca="1" si="3"/>
        <v>[1],Created Today</v>
      </c>
      <c r="V60" t="str">
        <f t="shared" ca="1" si="4"/>
        <v>[1],Updated Today</v>
      </c>
      <c r="W60" t="b">
        <f t="shared" ca="1" si="5"/>
        <v>0</v>
      </c>
    </row>
    <row r="61" spans="2:23" ht="75">
      <c r="B61" s="18"/>
      <c r="C61" s="19" t="s">
        <v>10</v>
      </c>
      <c r="D61" s="20">
        <v>30</v>
      </c>
      <c r="E61" s="197" t="s">
        <v>224</v>
      </c>
      <c r="F61" s="8"/>
      <c r="G61" s="9" t="s">
        <v>289</v>
      </c>
      <c r="H61" s="9" t="s">
        <v>287</v>
      </c>
      <c r="I61" s="10" t="s">
        <v>267</v>
      </c>
      <c r="J61" s="11"/>
      <c r="K61" s="12"/>
      <c r="L61" s="91"/>
      <c r="M61" s="8"/>
      <c r="N61" s="21">
        <v>41778.61109953704</v>
      </c>
      <c r="O61" s="22">
        <v>41778.611273148148</v>
      </c>
      <c r="P61" s="13" t="s">
        <v>288</v>
      </c>
      <c r="Q61" s="117"/>
      <c r="R61" s="13"/>
      <c r="S61" s="13" t="str">
        <f t="shared" si="1"/>
        <v>[1],Open</v>
      </c>
      <c r="T61" s="13" t="str">
        <f t="shared" ca="1" si="2"/>
        <v>[8],None</v>
      </c>
      <c r="U61" t="str">
        <f t="shared" ca="1" si="3"/>
        <v>[1],Created Today</v>
      </c>
      <c r="V61" t="str">
        <f t="shared" ca="1" si="4"/>
        <v>[1],Updated Today</v>
      </c>
      <c r="W61" t="b">
        <f t="shared" ca="1" si="5"/>
        <v>0</v>
      </c>
    </row>
    <row r="62" spans="2:23" ht="45">
      <c r="B62" s="18"/>
      <c r="C62" s="19" t="s">
        <v>10</v>
      </c>
      <c r="D62" s="20">
        <v>31</v>
      </c>
      <c r="E62" s="197" t="s">
        <v>224</v>
      </c>
      <c r="F62" s="8"/>
      <c r="G62" s="9" t="s">
        <v>289</v>
      </c>
      <c r="H62" s="9" t="s">
        <v>290</v>
      </c>
      <c r="I62" s="10" t="s">
        <v>292</v>
      </c>
      <c r="J62" s="11"/>
      <c r="K62" s="12"/>
      <c r="L62" s="91"/>
      <c r="M62" s="8"/>
      <c r="N62" s="21">
        <v>41778.611377314817</v>
      </c>
      <c r="O62" s="22">
        <v>41778.611493055556</v>
      </c>
      <c r="P62" s="13" t="s">
        <v>291</v>
      </c>
      <c r="Q62" s="117"/>
      <c r="R62" s="13"/>
      <c r="S62" s="13" t="str">
        <f t="shared" si="1"/>
        <v>[1],Open</v>
      </c>
      <c r="T62" s="13" t="str">
        <f t="shared" ca="1" si="2"/>
        <v>[8],None</v>
      </c>
      <c r="U62" t="str">
        <f t="shared" ca="1" si="3"/>
        <v>[1],Created Today</v>
      </c>
      <c r="V62" t="str">
        <f t="shared" ca="1" si="4"/>
        <v>[1],Updated Today</v>
      </c>
      <c r="W62" t="b">
        <f t="shared" ca="1" si="5"/>
        <v>0</v>
      </c>
    </row>
    <row r="63" spans="2:23" ht="30">
      <c r="B63" s="18"/>
      <c r="C63" s="19" t="s">
        <v>10</v>
      </c>
      <c r="D63" s="20">
        <v>32</v>
      </c>
      <c r="E63" s="197" t="s">
        <v>224</v>
      </c>
      <c r="F63" s="8"/>
      <c r="G63" s="9" t="s">
        <v>289</v>
      </c>
      <c r="H63" s="9" t="s">
        <v>293</v>
      </c>
      <c r="I63" s="10" t="s">
        <v>247</v>
      </c>
      <c r="J63" s="11"/>
      <c r="K63" s="12"/>
      <c r="L63" s="91"/>
      <c r="M63" s="8"/>
      <c r="N63" s="21">
        <v>41778.611655092594</v>
      </c>
      <c r="O63" s="22">
        <v>41778.61173611111</v>
      </c>
      <c r="P63" s="13" t="s">
        <v>294</v>
      </c>
      <c r="Q63" s="117"/>
      <c r="R63" s="13"/>
      <c r="S63" s="13" t="str">
        <f t="shared" si="1"/>
        <v>[1],Open</v>
      </c>
      <c r="T63" s="13" t="str">
        <f t="shared" ca="1" si="2"/>
        <v>[8],None</v>
      </c>
      <c r="U63" t="str">
        <f t="shared" ca="1" si="3"/>
        <v>[1],Created Today</v>
      </c>
      <c r="V63" t="str">
        <f t="shared" ca="1" si="4"/>
        <v>[1],Updated Today</v>
      </c>
      <c r="W63" t="b">
        <f t="shared" ca="1" si="5"/>
        <v>0</v>
      </c>
    </row>
    <row r="64" spans="2:23" ht="30">
      <c r="B64" s="18"/>
      <c r="C64" s="19" t="s">
        <v>10</v>
      </c>
      <c r="D64" s="20">
        <v>33</v>
      </c>
      <c r="E64" s="197" t="s">
        <v>224</v>
      </c>
      <c r="F64" s="8"/>
      <c r="G64" s="9" t="s">
        <v>289</v>
      </c>
      <c r="H64" s="9" t="s">
        <v>296</v>
      </c>
      <c r="I64" s="10" t="s">
        <v>297</v>
      </c>
      <c r="J64" s="11"/>
      <c r="K64" s="12"/>
      <c r="L64" s="91"/>
      <c r="M64" s="8"/>
      <c r="N64" s="21">
        <v>41778.611828703702</v>
      </c>
      <c r="O64" s="22">
        <v>41778.612002314818</v>
      </c>
      <c r="P64" s="13" t="s">
        <v>295</v>
      </c>
      <c r="Q64" s="117"/>
      <c r="R64" s="13"/>
      <c r="S64" s="13" t="str">
        <f t="shared" si="1"/>
        <v>[1],Open</v>
      </c>
      <c r="T64" s="13" t="str">
        <f t="shared" ca="1" si="2"/>
        <v>[8],None</v>
      </c>
      <c r="U64" t="str">
        <f t="shared" ca="1" si="3"/>
        <v>[1],Created Today</v>
      </c>
      <c r="V64" t="str">
        <f t="shared" ca="1" si="4"/>
        <v>[1],Updated Today</v>
      </c>
      <c r="W64" t="b">
        <f t="shared" ca="1" si="5"/>
        <v>0</v>
      </c>
    </row>
    <row r="65" spans="2:23" ht="30">
      <c r="B65" s="18"/>
      <c r="C65" s="19" t="s">
        <v>10</v>
      </c>
      <c r="D65" s="20">
        <v>34</v>
      </c>
      <c r="E65" s="197" t="s">
        <v>224</v>
      </c>
      <c r="F65" s="8"/>
      <c r="G65" s="9" t="s">
        <v>289</v>
      </c>
      <c r="H65" s="9" t="s">
        <v>299</v>
      </c>
      <c r="I65" s="10" t="s">
        <v>300</v>
      </c>
      <c r="J65" s="11"/>
      <c r="K65" s="12"/>
      <c r="L65" s="91"/>
      <c r="M65" s="8"/>
      <c r="N65" s="21">
        <v>41778.612060185187</v>
      </c>
      <c r="O65" s="22">
        <v>41778.612256944441</v>
      </c>
      <c r="P65" s="13" t="s">
        <v>298</v>
      </c>
      <c r="Q65" s="117"/>
      <c r="R65" s="13"/>
      <c r="S65" s="13" t="str">
        <f t="shared" si="1"/>
        <v>[1],Open</v>
      </c>
      <c r="T65" s="13" t="str">
        <f t="shared" ca="1" si="2"/>
        <v>[8],None</v>
      </c>
      <c r="U65" t="str">
        <f t="shared" ca="1" si="3"/>
        <v>[1],Created Today</v>
      </c>
      <c r="V65" t="str">
        <f t="shared" ca="1" si="4"/>
        <v>[1],Updated Today</v>
      </c>
      <c r="W65" t="b">
        <f t="shared" ca="1" si="5"/>
        <v>0</v>
      </c>
    </row>
    <row r="66" spans="2:23" ht="30">
      <c r="B66" s="18"/>
      <c r="C66" s="19" t="s">
        <v>10</v>
      </c>
      <c r="D66" s="20">
        <v>35</v>
      </c>
      <c r="E66" s="197" t="s">
        <v>224</v>
      </c>
      <c r="F66" s="8"/>
      <c r="G66" s="9" t="s">
        <v>289</v>
      </c>
      <c r="H66" s="9" t="s">
        <v>301</v>
      </c>
      <c r="I66" s="10" t="s">
        <v>236</v>
      </c>
      <c r="J66" s="11"/>
      <c r="K66" s="12"/>
      <c r="L66" s="91"/>
      <c r="M66" s="8"/>
      <c r="N66" s="21">
        <v>41778.612326388888</v>
      </c>
      <c r="O66" s="22">
        <v>41778.612407407411</v>
      </c>
      <c r="P66" s="13" t="s">
        <v>302</v>
      </c>
      <c r="Q66" s="117"/>
      <c r="R66" s="13"/>
      <c r="S66" s="13" t="str">
        <f t="shared" si="1"/>
        <v>[1],Open</v>
      </c>
      <c r="T66" s="13" t="str">
        <f t="shared" ca="1" si="2"/>
        <v>[8],None</v>
      </c>
      <c r="U66" t="str">
        <f t="shared" ca="1" si="3"/>
        <v>[1],Created Today</v>
      </c>
      <c r="V66" t="str">
        <f t="shared" ca="1" si="4"/>
        <v>[1],Updated Today</v>
      </c>
      <c r="W66" t="b">
        <f t="shared" ca="1" si="5"/>
        <v>0</v>
      </c>
    </row>
    <row r="67" spans="2:23" ht="30">
      <c r="B67" s="18"/>
      <c r="C67" s="19" t="s">
        <v>10</v>
      </c>
      <c r="D67" s="20">
        <v>36</v>
      </c>
      <c r="E67" s="197" t="s">
        <v>224</v>
      </c>
      <c r="F67" s="8"/>
      <c r="G67" s="9"/>
      <c r="H67" s="9" t="s">
        <v>303</v>
      </c>
      <c r="I67" s="10" t="s">
        <v>305</v>
      </c>
      <c r="J67" s="11"/>
      <c r="K67" s="12"/>
      <c r="L67" s="91"/>
      <c r="M67" s="8"/>
      <c r="N67" s="21">
        <v>41778.612500000003</v>
      </c>
      <c r="O67" s="22">
        <v>41778.613020833334</v>
      </c>
      <c r="P67" s="13" t="s">
        <v>304</v>
      </c>
      <c r="Q67" s="117"/>
      <c r="R67" s="13"/>
      <c r="S67" s="13" t="str">
        <f t="shared" si="1"/>
        <v>[1],Open</v>
      </c>
      <c r="T67" s="13" t="str">
        <f t="shared" ca="1" si="2"/>
        <v>[8],None</v>
      </c>
      <c r="U67" t="str">
        <f t="shared" ca="1" si="3"/>
        <v>[1],Created Today</v>
      </c>
      <c r="V67" t="str">
        <f t="shared" ca="1" si="4"/>
        <v>[1],Updated Today</v>
      </c>
      <c r="W67" t="b">
        <f t="shared" ca="1" si="5"/>
        <v>0</v>
      </c>
    </row>
    <row r="68" spans="2:23" ht="30">
      <c r="B68" s="18"/>
      <c r="C68" s="19" t="s">
        <v>10</v>
      </c>
      <c r="D68" s="20">
        <v>37</v>
      </c>
      <c r="E68" s="197" t="s">
        <v>224</v>
      </c>
      <c r="F68" s="8"/>
      <c r="G68" s="9" t="s">
        <v>308</v>
      </c>
      <c r="H68" s="9" t="s">
        <v>306</v>
      </c>
      <c r="I68" s="10" t="s">
        <v>215</v>
      </c>
      <c r="J68" s="11"/>
      <c r="K68" s="12"/>
      <c r="L68" s="91"/>
      <c r="M68" s="8"/>
      <c r="N68" s="21">
        <v>41778.612800925926</v>
      </c>
      <c r="O68" s="22">
        <v>41778.612962962965</v>
      </c>
      <c r="P68" s="13" t="s">
        <v>307</v>
      </c>
      <c r="Q68" s="117"/>
      <c r="R68" s="13"/>
      <c r="S68" s="13" t="str">
        <f t="shared" si="1"/>
        <v>[1],Open</v>
      </c>
      <c r="T68" s="13" t="str">
        <f t="shared" ca="1" si="2"/>
        <v>[8],None</v>
      </c>
      <c r="U68" t="str">
        <f t="shared" ca="1" si="3"/>
        <v>[1],Created Today</v>
      </c>
      <c r="V68" t="str">
        <f t="shared" ca="1" si="4"/>
        <v>[1],Updated Today</v>
      </c>
      <c r="W68" t="b">
        <f t="shared" ca="1" si="5"/>
        <v>0</v>
      </c>
    </row>
    <row r="69" spans="2:23" ht="30.75" thickBot="1">
      <c r="B69" s="18"/>
      <c r="C69" s="19" t="s">
        <v>10</v>
      </c>
      <c r="D69" s="20">
        <v>38</v>
      </c>
      <c r="E69" s="197" t="s">
        <v>224</v>
      </c>
      <c r="F69" s="8"/>
      <c r="G69" s="9" t="s">
        <v>308</v>
      </c>
      <c r="H69" s="9" t="s">
        <v>309</v>
      </c>
      <c r="I69" s="10" t="s">
        <v>311</v>
      </c>
      <c r="J69" s="11"/>
      <c r="K69" s="12"/>
      <c r="L69" s="91"/>
      <c r="M69" s="8"/>
      <c r="N69" s="21">
        <v>41778.613182870373</v>
      </c>
      <c r="O69" s="22">
        <v>41778.613333333335</v>
      </c>
      <c r="P69" s="13" t="s">
        <v>310</v>
      </c>
      <c r="Q69" s="117"/>
      <c r="R69" s="13"/>
      <c r="S69" s="13" t="str">
        <f t="shared" si="1"/>
        <v>[1],Open</v>
      </c>
      <c r="T69" s="13" t="str">
        <f t="shared" ca="1" si="2"/>
        <v>[8],None</v>
      </c>
      <c r="U69" t="str">
        <f t="shared" ca="1" si="3"/>
        <v>[1],Created Today</v>
      </c>
      <c r="V69" t="str">
        <f t="shared" ca="1" si="4"/>
        <v>[1],Updated Today</v>
      </c>
      <c r="W69" t="b">
        <f t="shared" ca="1" si="5"/>
        <v>0</v>
      </c>
    </row>
    <row r="70" spans="2:23" ht="15.75" thickTop="1">
      <c r="B70" s="145" t="str">
        <f>"AI List (Action Item List) " &amp; IF(AI2003Version,"Excel 2003 Version:  ","") &amp; AIVersionNumAsText</f>
        <v>AI List (Action Item List) v4.10</v>
      </c>
      <c r="C70" s="2"/>
      <c r="D70" s="2"/>
      <c r="E70" s="3"/>
      <c r="F70" s="3"/>
      <c r="G70" s="3"/>
      <c r="H70" s="3"/>
      <c r="I70" s="3"/>
      <c r="J70" s="3"/>
      <c r="K70" s="3"/>
      <c r="L70" s="3"/>
      <c r="M70" s="3"/>
      <c r="N70" s="30"/>
      <c r="O70" s="149" t="str">
        <f>'&gt; HELP &lt;'!B29</f>
        <v>Standard Content © 2014 Excel Automation Help  |  Submit Automation Requests to Help@ExcelAutomationHelp.com</v>
      </c>
    </row>
    <row r="72" spans="2:23" ht="18.75" hidden="1">
      <c r="B72" s="152" t="s">
        <v>159</v>
      </c>
      <c r="C72" s="153"/>
      <c r="D72" s="153"/>
      <c r="E72" s="153"/>
      <c r="F72" s="153"/>
      <c r="G72" s="153"/>
      <c r="H72" s="153"/>
      <c r="I72" s="153"/>
      <c r="J72" s="153"/>
      <c r="K72" s="153"/>
      <c r="L72" s="153"/>
      <c r="M72" s="153"/>
      <c r="N72" s="153"/>
      <c r="O72" s="154"/>
    </row>
    <row r="73" spans="2:23" ht="15" hidden="1" customHeight="1" thickBot="1">
      <c r="B73" s="155"/>
      <c r="C73" s="156"/>
      <c r="D73" s="156"/>
      <c r="E73" s="157"/>
      <c r="F73" s="157"/>
      <c r="G73" s="157"/>
      <c r="H73" s="157"/>
      <c r="I73" s="157"/>
      <c r="J73" s="157"/>
      <c r="K73" s="157"/>
      <c r="L73" s="157"/>
      <c r="M73" s="157"/>
      <c r="N73" s="157"/>
      <c r="O73" s="158"/>
    </row>
    <row r="74" spans="2:23" hidden="1">
      <c r="B74" s="155"/>
      <c r="C74" s="156"/>
      <c r="D74" s="156"/>
      <c r="E74" s="174" t="s">
        <v>62</v>
      </c>
      <c r="F74" s="176" t="s">
        <v>0</v>
      </c>
      <c r="G74" s="177"/>
      <c r="H74" s="175" t="s">
        <v>2</v>
      </c>
      <c r="I74" s="175" t="s">
        <v>84</v>
      </c>
      <c r="J74" s="175" t="s">
        <v>3</v>
      </c>
      <c r="K74" s="177"/>
      <c r="L74" s="178" t="s">
        <v>4</v>
      </c>
      <c r="M74" s="177"/>
      <c r="N74" s="177"/>
      <c r="O74" s="183"/>
    </row>
    <row r="75" spans="2:23" hidden="1">
      <c r="B75" s="155"/>
      <c r="C75" s="156"/>
      <c r="D75" s="156"/>
      <c r="E75" s="179"/>
      <c r="F75" s="179" t="s">
        <v>126</v>
      </c>
      <c r="G75" s="157"/>
      <c r="H75" s="180"/>
      <c r="I75" s="179"/>
      <c r="J75" s="185"/>
      <c r="K75" s="157"/>
      <c r="L75" s="186"/>
      <c r="M75" s="157"/>
      <c r="N75" s="157"/>
      <c r="O75" s="183"/>
    </row>
    <row r="76" spans="2:23" hidden="1">
      <c r="B76" s="155"/>
      <c r="C76" s="156"/>
      <c r="D76" s="156"/>
      <c r="E76" s="162" t="s">
        <v>208</v>
      </c>
      <c r="F76" s="162"/>
      <c r="G76" s="157"/>
      <c r="H76" s="181" t="s">
        <v>292</v>
      </c>
      <c r="I76" s="162"/>
      <c r="J76" s="185">
        <v>1</v>
      </c>
      <c r="K76" s="157"/>
      <c r="L76" s="186" t="s">
        <v>119</v>
      </c>
      <c r="M76" s="157"/>
      <c r="N76" s="157"/>
      <c r="O76" s="158"/>
    </row>
    <row r="77" spans="2:23" hidden="1">
      <c r="B77" s="155"/>
      <c r="C77" s="156"/>
      <c r="D77" s="156"/>
      <c r="E77" s="162" t="s">
        <v>166</v>
      </c>
      <c r="F77" s="162"/>
      <c r="G77" s="157"/>
      <c r="H77" s="181" t="s">
        <v>215</v>
      </c>
      <c r="I77" s="162"/>
      <c r="J77" s="185">
        <v>2</v>
      </c>
      <c r="K77" s="157"/>
      <c r="L77" s="186" t="s">
        <v>120</v>
      </c>
      <c r="M77" s="157"/>
      <c r="N77" s="157"/>
      <c r="O77" s="158"/>
    </row>
    <row r="78" spans="2:23" hidden="1">
      <c r="B78" s="155"/>
      <c r="C78" s="156"/>
      <c r="D78" s="156"/>
      <c r="E78" s="162" t="s">
        <v>170</v>
      </c>
      <c r="F78" s="162"/>
      <c r="G78" s="157"/>
      <c r="H78" s="181" t="s">
        <v>274</v>
      </c>
      <c r="I78" s="162"/>
      <c r="J78" s="185">
        <v>3</v>
      </c>
      <c r="K78" s="157"/>
      <c r="L78" s="186" t="s">
        <v>121</v>
      </c>
      <c r="M78" s="157"/>
      <c r="N78" s="157"/>
      <c r="O78" s="158"/>
    </row>
    <row r="79" spans="2:23" hidden="1">
      <c r="B79" s="155"/>
      <c r="C79" s="156"/>
      <c r="D79" s="156"/>
      <c r="E79" s="162" t="s">
        <v>209</v>
      </c>
      <c r="F79" s="162"/>
      <c r="G79" s="157"/>
      <c r="H79" s="181" t="s">
        <v>247</v>
      </c>
      <c r="I79" s="162"/>
      <c r="J79" s="185" t="s">
        <v>182</v>
      </c>
      <c r="K79" s="157"/>
      <c r="L79" s="162" t="s">
        <v>123</v>
      </c>
      <c r="M79" s="157"/>
      <c r="N79" s="157"/>
      <c r="O79" s="158"/>
    </row>
    <row r="80" spans="2:23" hidden="1">
      <c r="B80" s="155"/>
      <c r="C80" s="156"/>
      <c r="D80" s="156"/>
      <c r="E80" s="162" t="s">
        <v>224</v>
      </c>
      <c r="F80" s="162"/>
      <c r="G80" s="157"/>
      <c r="H80" s="181" t="s">
        <v>237</v>
      </c>
      <c r="I80" s="162"/>
      <c r="J80" s="185" t="s">
        <v>122</v>
      </c>
      <c r="K80" s="157"/>
      <c r="L80" s="186" t="s">
        <v>182</v>
      </c>
      <c r="M80" s="157"/>
      <c r="N80" s="157"/>
      <c r="O80" s="158"/>
    </row>
    <row r="81" spans="2:15" hidden="1">
      <c r="B81" s="155"/>
      <c r="C81" s="156"/>
      <c r="D81" s="156"/>
      <c r="E81" s="162"/>
      <c r="F81" s="162"/>
      <c r="G81" s="157"/>
      <c r="H81" s="181" t="s">
        <v>267</v>
      </c>
      <c r="I81" s="162"/>
      <c r="J81" s="185" t="s">
        <v>124</v>
      </c>
      <c r="K81" s="157"/>
      <c r="L81" s="162" t="s">
        <v>154</v>
      </c>
      <c r="M81" s="157"/>
      <c r="N81" s="157"/>
      <c r="O81" s="183"/>
    </row>
    <row r="82" spans="2:15" hidden="1">
      <c r="B82" s="155"/>
      <c r="C82" s="156"/>
      <c r="D82" s="156"/>
      <c r="E82" s="162"/>
      <c r="F82" s="162"/>
      <c r="G82" s="157"/>
      <c r="H82" s="181" t="s">
        <v>286</v>
      </c>
      <c r="I82" s="162"/>
      <c r="J82" s="185" t="s">
        <v>125</v>
      </c>
      <c r="K82" s="157"/>
      <c r="L82" s="186" t="s">
        <v>124</v>
      </c>
      <c r="M82" s="157"/>
      <c r="N82" s="157"/>
      <c r="O82" s="158"/>
    </row>
    <row r="83" spans="2:15" hidden="1">
      <c r="B83" s="155"/>
      <c r="C83" s="156"/>
      <c r="D83" s="156"/>
      <c r="E83" s="162"/>
      <c r="F83" s="162"/>
      <c r="G83" s="157"/>
      <c r="H83" s="181" t="s">
        <v>254</v>
      </c>
      <c r="I83" s="162"/>
      <c r="J83" s="185" t="s">
        <v>155</v>
      </c>
      <c r="K83" s="157"/>
      <c r="L83" s="186" t="s">
        <v>155</v>
      </c>
      <c r="M83" s="157"/>
      <c r="N83" s="157"/>
      <c r="O83" s="158"/>
    </row>
    <row r="84" spans="2:15" hidden="1">
      <c r="B84" s="155"/>
      <c r="C84" s="156"/>
      <c r="D84" s="156"/>
      <c r="E84" s="162"/>
      <c r="F84" s="162"/>
      <c r="G84" s="157"/>
      <c r="H84" s="181" t="s">
        <v>297</v>
      </c>
      <c r="I84" s="162"/>
      <c r="J84" s="185"/>
      <c r="K84" s="157"/>
      <c r="L84" s="186"/>
      <c r="M84" s="157"/>
      <c r="N84" s="157"/>
      <c r="O84" s="158"/>
    </row>
    <row r="85" spans="2:15" hidden="1">
      <c r="B85" s="155"/>
      <c r="C85" s="156"/>
      <c r="D85" s="156"/>
      <c r="E85" s="162"/>
      <c r="F85" s="162"/>
      <c r="G85" s="157"/>
      <c r="H85" s="181" t="s">
        <v>258</v>
      </c>
      <c r="I85" s="162"/>
      <c r="J85" s="185"/>
      <c r="K85" s="157"/>
      <c r="L85" s="162"/>
      <c r="M85" s="157"/>
      <c r="N85" s="157"/>
      <c r="O85" s="158"/>
    </row>
    <row r="86" spans="2:15" hidden="1">
      <c r="B86" s="155"/>
      <c r="C86" s="156"/>
      <c r="D86" s="156"/>
      <c r="E86" s="162"/>
      <c r="F86" s="162"/>
      <c r="G86" s="157"/>
      <c r="H86" s="181" t="s">
        <v>243</v>
      </c>
      <c r="I86" s="162"/>
      <c r="J86" s="185"/>
      <c r="K86" s="157"/>
      <c r="L86" s="186"/>
      <c r="M86" s="157"/>
      <c r="N86" s="157"/>
      <c r="O86" s="158"/>
    </row>
    <row r="87" spans="2:15" hidden="1">
      <c r="B87" s="155"/>
      <c r="C87" s="156"/>
      <c r="D87" s="156"/>
      <c r="E87" s="162"/>
      <c r="F87" s="162"/>
      <c r="G87" s="157"/>
      <c r="H87" s="181" t="s">
        <v>220</v>
      </c>
      <c r="I87" s="162"/>
      <c r="J87" s="185"/>
      <c r="K87" s="157"/>
      <c r="L87" s="162"/>
      <c r="M87" s="157"/>
      <c r="N87" s="157"/>
      <c r="O87" s="158"/>
    </row>
    <row r="88" spans="2:15" hidden="1">
      <c r="B88" s="155"/>
      <c r="C88" s="156"/>
      <c r="D88" s="156"/>
      <c r="E88" s="162"/>
      <c r="F88" s="162"/>
      <c r="G88" s="157"/>
      <c r="H88" s="181" t="s">
        <v>300</v>
      </c>
      <c r="I88" s="162"/>
      <c r="J88" s="185"/>
      <c r="K88" s="157"/>
      <c r="L88" s="162"/>
      <c r="M88" s="157"/>
      <c r="N88" s="157"/>
      <c r="O88" s="158"/>
    </row>
    <row r="89" spans="2:15" hidden="1">
      <c r="B89" s="155"/>
      <c r="C89" s="156"/>
      <c r="D89" s="156"/>
      <c r="E89" s="162"/>
      <c r="F89" s="162"/>
      <c r="G89" s="157"/>
      <c r="H89" s="181" t="s">
        <v>305</v>
      </c>
      <c r="I89" s="162"/>
      <c r="J89" s="185"/>
      <c r="K89" s="157"/>
      <c r="L89" s="186"/>
      <c r="M89" s="157"/>
      <c r="N89" s="157"/>
      <c r="O89" s="158"/>
    </row>
    <row r="90" spans="2:15" hidden="1">
      <c r="B90" s="155"/>
      <c r="C90" s="156"/>
      <c r="D90" s="156"/>
      <c r="E90" s="162"/>
      <c r="F90" s="162"/>
      <c r="G90" s="157"/>
      <c r="H90" s="181" t="s">
        <v>216</v>
      </c>
      <c r="I90" s="162"/>
      <c r="J90" s="185"/>
      <c r="K90" s="157"/>
      <c r="L90" s="186"/>
      <c r="M90" s="157"/>
      <c r="N90" s="157"/>
      <c r="O90" s="158"/>
    </row>
    <row r="91" spans="2:15" hidden="1">
      <c r="B91" s="155"/>
      <c r="C91" s="156"/>
      <c r="D91" s="156"/>
      <c r="E91" s="162"/>
      <c r="F91" s="162"/>
      <c r="G91" s="157"/>
      <c r="H91" s="181" t="s">
        <v>212</v>
      </c>
      <c r="I91" s="162"/>
      <c r="J91" s="185"/>
      <c r="K91" s="157"/>
      <c r="L91" s="162"/>
      <c r="M91" s="157"/>
      <c r="N91" s="157"/>
      <c r="O91" s="158"/>
    </row>
    <row r="92" spans="2:15" hidden="1">
      <c r="B92" s="155"/>
      <c r="C92" s="156"/>
      <c r="D92" s="156"/>
      <c r="E92" s="162"/>
      <c r="F92" s="162"/>
      <c r="G92" s="157"/>
      <c r="H92" s="181" t="s">
        <v>278</v>
      </c>
      <c r="I92" s="162"/>
      <c r="J92" s="185"/>
      <c r="K92" s="157"/>
      <c r="L92" s="186"/>
      <c r="M92" s="157"/>
      <c r="N92" s="157"/>
      <c r="O92" s="158"/>
    </row>
    <row r="93" spans="2:15" hidden="1">
      <c r="B93" s="155"/>
      <c r="C93" s="156"/>
      <c r="D93" s="156"/>
      <c r="E93" s="162"/>
      <c r="F93" s="162"/>
      <c r="G93" s="157"/>
      <c r="H93" s="181" t="s">
        <v>311</v>
      </c>
      <c r="I93" s="162"/>
      <c r="J93" s="185"/>
      <c r="K93" s="157"/>
      <c r="L93" s="186"/>
      <c r="M93" s="157"/>
      <c r="N93" s="157"/>
      <c r="O93" s="158"/>
    </row>
    <row r="94" spans="2:15" hidden="1">
      <c r="B94" s="155"/>
      <c r="C94" s="156"/>
      <c r="D94" s="156"/>
      <c r="E94" s="162"/>
      <c r="F94" s="162"/>
      <c r="G94" s="157"/>
      <c r="H94" s="181" t="s">
        <v>282</v>
      </c>
      <c r="I94" s="162"/>
      <c r="J94" s="185"/>
      <c r="K94" s="157"/>
      <c r="L94" s="162"/>
      <c r="M94" s="157"/>
      <c r="N94" s="157"/>
      <c r="O94" s="158"/>
    </row>
    <row r="95" spans="2:15" hidden="1">
      <c r="B95" s="155"/>
      <c r="C95" s="156"/>
      <c r="D95" s="156"/>
      <c r="E95" s="162"/>
      <c r="F95" s="162"/>
      <c r="G95" s="157"/>
      <c r="H95" s="181" t="s">
        <v>236</v>
      </c>
      <c r="I95" s="162"/>
      <c r="J95" s="185"/>
      <c r="K95" s="157"/>
      <c r="L95" s="162"/>
      <c r="M95" s="157"/>
      <c r="N95" s="157"/>
      <c r="O95" s="158"/>
    </row>
    <row r="96" spans="2:15" hidden="1">
      <c r="B96" s="155"/>
      <c r="C96" s="156"/>
      <c r="D96" s="156"/>
      <c r="E96" s="162"/>
      <c r="F96" s="162"/>
      <c r="G96" s="157"/>
      <c r="H96" s="181"/>
      <c r="I96" s="162"/>
      <c r="J96" s="185"/>
      <c r="K96" s="157"/>
      <c r="L96" s="162"/>
      <c r="M96" s="157"/>
      <c r="N96" s="157"/>
      <c r="O96" s="158"/>
    </row>
    <row r="97" spans="2:23" hidden="1">
      <c r="B97" s="155"/>
      <c r="C97" s="156"/>
      <c r="D97" s="156"/>
      <c r="E97" s="162"/>
      <c r="F97" s="162"/>
      <c r="G97" s="157"/>
      <c r="H97" s="181"/>
      <c r="I97" s="162"/>
      <c r="J97" s="185"/>
      <c r="K97" s="157"/>
      <c r="L97" s="162"/>
      <c r="M97" s="157"/>
      <c r="N97" s="157"/>
      <c r="O97" s="158"/>
    </row>
    <row r="98" spans="2:23" hidden="1">
      <c r="B98" s="155"/>
      <c r="C98" s="156"/>
      <c r="D98" s="156"/>
      <c r="E98" s="162"/>
      <c r="F98" s="162"/>
      <c r="G98" s="157"/>
      <c r="H98" s="181"/>
      <c r="I98" s="162"/>
      <c r="J98" s="185"/>
      <c r="K98" s="157"/>
      <c r="L98" s="162"/>
      <c r="M98" s="157"/>
      <c r="N98" s="157"/>
      <c r="O98" s="158"/>
    </row>
    <row r="99" spans="2:23" hidden="1">
      <c r="B99" s="155"/>
      <c r="C99" s="156"/>
      <c r="D99" s="156"/>
      <c r="E99" s="162"/>
      <c r="F99" s="162"/>
      <c r="G99" s="157"/>
      <c r="H99" s="181"/>
      <c r="I99" s="162"/>
      <c r="J99" s="185"/>
      <c r="K99" s="157"/>
      <c r="L99" s="162"/>
      <c r="M99" s="157"/>
      <c r="N99" s="157"/>
      <c r="O99" s="158"/>
    </row>
    <row r="100" spans="2:23" hidden="1">
      <c r="B100" s="155"/>
      <c r="C100" s="156"/>
      <c r="D100" s="156"/>
      <c r="E100" s="162"/>
      <c r="F100" s="162"/>
      <c r="G100" s="157"/>
      <c r="H100" s="181"/>
      <c r="I100" s="162"/>
      <c r="J100" s="185"/>
      <c r="K100" s="157"/>
      <c r="L100" s="162"/>
      <c r="M100" s="157"/>
      <c r="N100" s="157"/>
      <c r="O100" s="158"/>
    </row>
    <row r="101" spans="2:23" hidden="1">
      <c r="B101" s="155"/>
      <c r="C101" s="156"/>
      <c r="D101" s="156"/>
      <c r="E101" s="162"/>
      <c r="F101" s="162"/>
      <c r="G101" s="157"/>
      <c r="H101" s="181"/>
      <c r="I101" s="162"/>
      <c r="J101" s="185"/>
      <c r="K101" s="157"/>
      <c r="L101" s="162"/>
      <c r="M101" s="157"/>
      <c r="N101" s="157"/>
      <c r="O101" s="158"/>
    </row>
    <row r="102" spans="2:23" hidden="1">
      <c r="B102" s="155"/>
      <c r="C102" s="156"/>
      <c r="D102" s="156"/>
      <c r="E102" s="162"/>
      <c r="F102" s="162"/>
      <c r="G102" s="157"/>
      <c r="H102" s="181"/>
      <c r="I102" s="162"/>
      <c r="J102" s="185"/>
      <c r="K102" s="157"/>
      <c r="L102" s="162"/>
      <c r="M102" s="157"/>
      <c r="N102" s="157"/>
      <c r="O102" s="158"/>
    </row>
    <row r="103" spans="2:23" hidden="1">
      <c r="B103" s="155"/>
      <c r="C103" s="156"/>
      <c r="D103" s="156"/>
      <c r="E103" s="162"/>
      <c r="F103" s="162"/>
      <c r="G103" s="157"/>
      <c r="H103" s="181"/>
      <c r="I103" s="162"/>
      <c r="J103" s="185"/>
      <c r="K103" s="157"/>
      <c r="L103" s="162"/>
      <c r="M103" s="157"/>
      <c r="N103" s="157"/>
      <c r="O103" s="158"/>
    </row>
    <row r="104" spans="2:23" hidden="1">
      <c r="B104" s="155"/>
      <c r="C104" s="156"/>
      <c r="D104" s="156"/>
      <c r="E104" s="162"/>
      <c r="F104" s="162"/>
      <c r="G104" s="157"/>
      <c r="H104" s="181"/>
      <c r="I104" s="162"/>
      <c r="J104" s="185"/>
      <c r="K104" s="157"/>
      <c r="L104" s="162"/>
      <c r="M104" s="157"/>
      <c r="N104" s="157"/>
      <c r="O104" s="158"/>
    </row>
    <row r="105" spans="2:23" hidden="1">
      <c r="B105" s="167"/>
      <c r="C105" s="168"/>
      <c r="D105" s="168"/>
      <c r="E105" s="162"/>
      <c r="F105" s="162"/>
      <c r="G105" s="157"/>
      <c r="H105" s="181"/>
      <c r="I105" s="162"/>
      <c r="J105" s="185"/>
      <c r="K105" s="157"/>
      <c r="L105" s="162"/>
      <c r="M105" s="157"/>
      <c r="N105" s="157"/>
      <c r="O105" s="169"/>
    </row>
    <row r="106" spans="2:23" ht="15.75" hidden="1" thickBot="1">
      <c r="B106" s="170"/>
      <c r="C106" s="171"/>
      <c r="D106" s="171"/>
      <c r="E106" s="172"/>
      <c r="F106" s="172"/>
      <c r="G106" s="172"/>
      <c r="H106" s="172"/>
      <c r="I106" s="172"/>
      <c r="J106" s="172"/>
      <c r="K106" s="172"/>
      <c r="L106" s="172"/>
      <c r="M106" s="172"/>
      <c r="N106" s="172"/>
      <c r="O106" s="173"/>
    </row>
    <row r="107" spans="2:23" ht="15.75" hidden="1" thickBot="1"/>
    <row r="108" spans="2:23" ht="18.75" hidden="1">
      <c r="B108" s="152" t="s">
        <v>156</v>
      </c>
      <c r="C108" s="153"/>
      <c r="D108" s="153"/>
      <c r="E108" s="153"/>
      <c r="F108" s="153"/>
      <c r="G108" s="153"/>
      <c r="H108" s="153"/>
      <c r="I108" s="153"/>
      <c r="J108" s="153"/>
      <c r="K108" s="153"/>
      <c r="L108" s="153"/>
      <c r="M108" s="153"/>
      <c r="N108" s="153"/>
      <c r="O108" s="154"/>
    </row>
    <row r="109" spans="2:23" hidden="1">
      <c r="B109" s="155"/>
      <c r="C109" s="156"/>
      <c r="D109" s="156"/>
      <c r="E109" s="157"/>
      <c r="F109" s="157"/>
      <c r="G109" s="157"/>
      <c r="H109" s="157"/>
      <c r="I109" s="157"/>
      <c r="J109" s="157"/>
      <c r="K109" s="157"/>
      <c r="L109" s="157"/>
      <c r="M109" s="157"/>
      <c r="N109" s="157"/>
      <c r="O109" s="158"/>
      <c r="P109" s="159"/>
      <c r="Q109" s="160"/>
      <c r="R109" s="159"/>
      <c r="S109" s="159"/>
      <c r="T109" s="159"/>
      <c r="U109" s="159"/>
      <c r="V109" s="159"/>
      <c r="W109" s="159"/>
    </row>
    <row r="110" spans="2:23" hidden="1">
      <c r="B110" s="161" t="s">
        <v>158</v>
      </c>
      <c r="C110" s="156"/>
      <c r="D110" s="156"/>
      <c r="E110" s="157"/>
      <c r="F110" s="157"/>
      <c r="G110" s="157"/>
      <c r="H110" s="157"/>
      <c r="I110" s="157"/>
      <c r="J110" s="157"/>
      <c r="K110" s="157"/>
      <c r="L110" s="157"/>
      <c r="M110" s="157"/>
      <c r="N110" s="157"/>
      <c r="O110" s="158"/>
      <c r="P110" s="159"/>
      <c r="Q110" s="160"/>
      <c r="R110" s="159"/>
      <c r="S110" s="159"/>
      <c r="T110" s="159"/>
      <c r="U110" s="159"/>
      <c r="V110" s="159"/>
      <c r="W110" s="159"/>
    </row>
    <row r="111" spans="2:23" hidden="1">
      <c r="B111" s="161"/>
      <c r="C111" s="162"/>
      <c r="D111" s="162"/>
      <c r="E111" s="163"/>
      <c r="F111" s="162"/>
      <c r="G111" s="162"/>
      <c r="H111" s="162"/>
      <c r="I111" s="162"/>
      <c r="J111" s="162"/>
      <c r="K111" s="162"/>
      <c r="L111" s="162"/>
      <c r="M111" s="162"/>
      <c r="N111" s="162"/>
      <c r="O111" s="164"/>
      <c r="P111" s="159"/>
      <c r="Q111" s="160"/>
      <c r="R111" s="159"/>
      <c r="S111" s="159"/>
      <c r="T111" s="159"/>
      <c r="U111" s="159"/>
      <c r="V111" s="159"/>
      <c r="W111" s="159"/>
    </row>
    <row r="112" spans="2:23" hidden="1">
      <c r="B112" s="161"/>
      <c r="C112" s="156"/>
      <c r="D112" s="156"/>
      <c r="E112" s="157"/>
      <c r="F112" s="157"/>
      <c r="G112" s="157"/>
      <c r="H112" s="157"/>
      <c r="I112" s="157"/>
      <c r="J112" s="157"/>
      <c r="K112" s="157"/>
      <c r="L112" s="157"/>
      <c r="M112" s="157"/>
      <c r="N112" s="157"/>
      <c r="O112" s="158"/>
      <c r="P112" s="159"/>
      <c r="Q112" s="160"/>
      <c r="R112" s="159"/>
      <c r="S112" s="159"/>
      <c r="T112" s="159"/>
      <c r="U112" s="159"/>
      <c r="V112" s="159"/>
      <c r="W112" s="159"/>
    </row>
    <row r="113" spans="2:23" hidden="1">
      <c r="B113" s="161" t="s">
        <v>157</v>
      </c>
      <c r="C113" s="156"/>
      <c r="D113" s="156"/>
      <c r="E113" s="157"/>
      <c r="F113" s="157"/>
      <c r="G113" s="157"/>
      <c r="H113" s="157"/>
      <c r="I113" s="157"/>
      <c r="J113" s="157"/>
      <c r="K113" s="157"/>
      <c r="L113" s="157"/>
      <c r="M113" s="157"/>
      <c r="N113" s="157"/>
      <c r="O113" s="158"/>
      <c r="P113" s="159"/>
      <c r="Q113" s="160"/>
      <c r="R113" s="159"/>
      <c r="S113" s="159"/>
      <c r="T113" s="159"/>
      <c r="U113" s="159"/>
      <c r="V113" s="159"/>
      <c r="W113" s="159"/>
    </row>
    <row r="114" spans="2:23" hidden="1">
      <c r="B114" s="155"/>
      <c r="C114" s="162"/>
      <c r="D114" s="162"/>
      <c r="E114" s="162"/>
      <c r="F114" s="162"/>
      <c r="G114" s="165"/>
      <c r="H114" s="162"/>
      <c r="I114" s="162"/>
      <c r="J114" s="162"/>
      <c r="K114" s="184"/>
      <c r="L114" s="163"/>
      <c r="M114" s="162"/>
      <c r="N114" s="166"/>
      <c r="O114" s="164"/>
      <c r="P114" s="159"/>
      <c r="Q114" s="160"/>
      <c r="R114" s="159"/>
      <c r="S114" s="159"/>
      <c r="T114" s="159"/>
      <c r="U114" s="159"/>
      <c r="V114" s="159"/>
      <c r="W114" s="159"/>
    </row>
    <row r="115" spans="2:23" hidden="1"/>
    <row r="117" spans="2:23">
      <c r="G117" s="90"/>
    </row>
  </sheetData>
  <sheetProtection password="CC0E" sheet="1" objects="1" scenarios="1" selectLockedCells="1"/>
  <sortState ref="H75:I95">
    <sortCondition ref="H75"/>
  </sortState>
  <dataConsolidate/>
  <mergeCells count="13">
    <mergeCell ref="B40:O40"/>
    <mergeCell ref="B32:O32"/>
    <mergeCell ref="B2:O2"/>
    <mergeCell ref="B29:D29"/>
    <mergeCell ref="B7:O7"/>
    <mergeCell ref="B5:O5"/>
    <mergeCell ref="B21:O21"/>
    <mergeCell ref="B23:N23"/>
    <mergeCell ref="B24:N24"/>
    <mergeCell ref="B25:N25"/>
    <mergeCell ref="B26:N26"/>
    <mergeCell ref="B27:N27"/>
    <mergeCell ref="B30:O30"/>
  </mergeCells>
  <conditionalFormatting sqref="I1:K69">
    <cfRule type="expression" dxfId="11" priority="1" stopIfTrue="1">
      <formula>$J1="Review"</formula>
    </cfRule>
    <cfRule type="expression" dxfId="10" priority="7" stopIfTrue="1">
      <formula>AND($C1&lt;&gt;AIClosed,OR($J1=1,$J1="Critical",$J1="High",$J1="Top",AND($K1&gt;0,$K1&lt;=TODAY())))</formula>
    </cfRule>
  </conditionalFormatting>
  <conditionalFormatting sqref="L1:M69">
    <cfRule type="expression" dxfId="9" priority="2" stopIfTrue="1">
      <formula>$L1="Review"</formula>
    </cfRule>
  </conditionalFormatting>
  <conditionalFormatting sqref="E1:M69">
    <cfRule type="expression" dxfId="8" priority="3" stopIfTrue="1">
      <formula>$C1=AIClosed</formula>
    </cfRule>
    <cfRule type="expression" dxfId="7" priority="8" stopIfTrue="1">
      <formula>AND($B1="",CELL("row")=ROW())</formula>
    </cfRule>
    <cfRule type="expression" dxfId="6" priority="9" stopIfTrue="1">
      <formula>AND($C1=AIOpen,MOD(ROW(),2)=1)</formula>
    </cfRule>
  </conditionalFormatting>
  <conditionalFormatting sqref="B1:D69">
    <cfRule type="expression" dxfId="5" priority="4" stopIfTrue="1">
      <formula>$C1=AIClosed</formula>
    </cfRule>
  </conditionalFormatting>
  <conditionalFormatting sqref="N1:O69">
    <cfRule type="expression" dxfId="4" priority="5" stopIfTrue="1">
      <formula>$C1=AIClosed</formula>
    </cfRule>
  </conditionalFormatting>
  <conditionalFormatting sqref="I1:M69">
    <cfRule type="expression" dxfId="3" priority="6" stopIfTrue="1">
      <formula>OR($C1=AIClosed,$J1="Done",$J1="Hold",$J1="Cancel",$L1="Done",$L1="Hold",$L1="Cancel",$L1="Complete",$L1="100% Complete")</formula>
    </cfRule>
  </conditionalFormatting>
  <dataValidations count="5">
    <dataValidation type="list" allowBlank="1" sqref="F114 F3 F41:F69 F31 F33:F39">
      <formula1>"&lt;Enter any value&gt;"</formula1>
    </dataValidation>
    <dataValidation type="list" allowBlank="1" sqref="I33:I39 F18 F20 I3 I41:I69 I31 F29">
      <formula1>AIDataValidationResp</formula1>
    </dataValidation>
    <dataValidation type="list" allowBlank="1" sqref="J3 J41:J69 J31 J33:J39">
      <formula1>AIDataValidationPriority</formula1>
    </dataValidation>
    <dataValidation type="list" allowBlank="1" sqref="L3 L41:L69 L31 L33:L39">
      <formula1>AIDataValidationStatus</formula1>
    </dataValidation>
    <dataValidation type="list" allowBlank="1" sqref="E3 E41:E69 E31 E33:E39">
      <formula1>AIDataValidationCategory</formula1>
    </dataValidation>
  </dataValidations>
  <printOptions horizontalCentered="1"/>
  <pageMargins left="0.25" right="0.25" top="0.25" bottom="0.5" header="0.25" footer="0.25"/>
  <pageSetup scale="74" fitToHeight="0" orientation="landscape" r:id="rId1"/>
  <headerFooter>
    <oddFooter>&amp;L&amp;F&amp;CPage &amp;P of &amp;N&amp;RPrinted: &amp;D</oddFooter>
  </headerFooter>
  <drawing r:id="rId2"/>
  <legacyDrawing r:id="rId3"/>
  <controls>
    <mc:AlternateContent xmlns:mc="http://schemas.openxmlformats.org/markup-compatibility/2006">
      <mc:Choice Requires="x14">
        <control shapeId="1025" r:id="rId4" name="Button1">
          <controlPr defaultSize="0" print="0" autoLine="0" autoPict="0" r:id="rId5">
            <anchor moveWithCells="1" sizeWithCells="1">
              <from>
                <xdr:col>1</xdr:col>
                <xdr:colOff>0</xdr:colOff>
                <xdr:row>28</xdr:row>
                <xdr:rowOff>0</xdr:rowOff>
              </from>
              <to>
                <xdr:col>4</xdr:col>
                <xdr:colOff>0</xdr:colOff>
                <xdr:row>29</xdr:row>
                <xdr:rowOff>0</xdr:rowOff>
              </to>
            </anchor>
          </controlPr>
        </control>
      </mc:Choice>
      <mc:Fallback>
        <control shapeId="1025" r:id="rId4" name="Button1"/>
      </mc:Fallback>
    </mc:AlternateContent>
    <mc:AlternateContent xmlns:mc="http://schemas.openxmlformats.org/markup-compatibility/2006">
      <mc:Choice Requires="x14">
        <control shapeId="1026" r:id="rId6" name="Button2">
          <controlPr defaultSize="0" print="0" autoLine="0" autoPict="0" r:id="rId7">
            <anchor moveWithCells="1" sizeWithCells="1">
              <from>
                <xdr:col>4</xdr:col>
                <xdr:colOff>0</xdr:colOff>
                <xdr:row>28</xdr:row>
                <xdr:rowOff>0</xdr:rowOff>
              </from>
              <to>
                <xdr:col>5</xdr:col>
                <xdr:colOff>0</xdr:colOff>
                <xdr:row>29</xdr:row>
                <xdr:rowOff>0</xdr:rowOff>
              </to>
            </anchor>
          </controlPr>
        </control>
      </mc:Choice>
      <mc:Fallback>
        <control shapeId="1026" r:id="rId6" name="Button2"/>
      </mc:Fallback>
    </mc:AlternateContent>
    <mc:AlternateContent xmlns:mc="http://schemas.openxmlformats.org/markup-compatibility/2006">
      <mc:Choice Requires="x14">
        <control shapeId="1028" r:id="rId8" name="Button3">
          <controlPr defaultSize="0" print="0" autoLine="0" autoPict="0" altText="" r:id="rId7">
            <anchor moveWithCells="1" sizeWithCells="1">
              <from>
                <xdr:col>5</xdr:col>
                <xdr:colOff>0</xdr:colOff>
                <xdr:row>28</xdr:row>
                <xdr:rowOff>0</xdr:rowOff>
              </from>
              <to>
                <xdr:col>5</xdr:col>
                <xdr:colOff>0</xdr:colOff>
                <xdr:row>29</xdr:row>
                <xdr:rowOff>0</xdr:rowOff>
              </to>
            </anchor>
          </controlPr>
        </control>
      </mc:Choice>
      <mc:Fallback>
        <control shapeId="1028" r:id="rId8" name="Button3"/>
      </mc:Fallback>
    </mc:AlternateContent>
    <mc:AlternateContent xmlns:mc="http://schemas.openxmlformats.org/markup-compatibility/2006">
      <mc:Choice Requires="x14">
        <control shapeId="1029" r:id="rId9" name="Button4">
          <controlPr defaultSize="0" print="0" autoLine="0" autoPict="0" r:id="rId10">
            <anchor moveWithCells="1" sizeWithCells="1">
              <from>
                <xdr:col>5</xdr:col>
                <xdr:colOff>0</xdr:colOff>
                <xdr:row>28</xdr:row>
                <xdr:rowOff>0</xdr:rowOff>
              </from>
              <to>
                <xdr:col>7</xdr:col>
                <xdr:colOff>0</xdr:colOff>
                <xdr:row>29</xdr:row>
                <xdr:rowOff>0</xdr:rowOff>
              </to>
            </anchor>
          </controlPr>
        </control>
      </mc:Choice>
      <mc:Fallback>
        <control shapeId="1029" r:id="rId9" name="Button4"/>
      </mc:Fallback>
    </mc:AlternateContent>
    <mc:AlternateContent xmlns:mc="http://schemas.openxmlformats.org/markup-compatibility/2006">
      <mc:Choice Requires="x14">
        <control shapeId="1030" r:id="rId11" name="Button5">
          <controlPr defaultSize="0" print="0" autoLine="0" autoPict="0" r:id="rId12">
            <anchor moveWithCells="1" sizeWithCells="1">
              <from>
                <xdr:col>7</xdr:col>
                <xdr:colOff>0</xdr:colOff>
                <xdr:row>28</xdr:row>
                <xdr:rowOff>0</xdr:rowOff>
              </from>
              <to>
                <xdr:col>8</xdr:col>
                <xdr:colOff>0</xdr:colOff>
                <xdr:row>29</xdr:row>
                <xdr:rowOff>0</xdr:rowOff>
              </to>
            </anchor>
          </controlPr>
        </control>
      </mc:Choice>
      <mc:Fallback>
        <control shapeId="1030" r:id="rId11" name="Button5"/>
      </mc:Fallback>
    </mc:AlternateContent>
    <mc:AlternateContent xmlns:mc="http://schemas.openxmlformats.org/markup-compatibility/2006">
      <mc:Choice Requires="x14">
        <control shapeId="1031" r:id="rId13" name="Button6">
          <controlPr defaultSize="0" print="0" autoLine="0" autoPict="0" r:id="rId14">
            <anchor moveWithCells="1" sizeWithCells="1">
              <from>
                <xdr:col>8</xdr:col>
                <xdr:colOff>0</xdr:colOff>
                <xdr:row>28</xdr:row>
                <xdr:rowOff>0</xdr:rowOff>
              </from>
              <to>
                <xdr:col>9</xdr:col>
                <xdr:colOff>0</xdr:colOff>
                <xdr:row>29</xdr:row>
                <xdr:rowOff>0</xdr:rowOff>
              </to>
            </anchor>
          </controlPr>
        </control>
      </mc:Choice>
      <mc:Fallback>
        <control shapeId="1031" r:id="rId13" name="Button6"/>
      </mc:Fallback>
    </mc:AlternateContent>
    <mc:AlternateContent xmlns:mc="http://schemas.openxmlformats.org/markup-compatibility/2006">
      <mc:Choice Requires="x14">
        <control shapeId="1032" r:id="rId15" name="Button13">
          <controlPr defaultSize="0" print="0" autoLine="0" autoPict="0" r:id="rId16">
            <anchor moveWithCells="1" sizeWithCells="1">
              <from>
                <xdr:col>9</xdr:col>
                <xdr:colOff>0</xdr:colOff>
                <xdr:row>28</xdr:row>
                <xdr:rowOff>0</xdr:rowOff>
              </from>
              <to>
                <xdr:col>10</xdr:col>
                <xdr:colOff>0</xdr:colOff>
                <xdr:row>29</xdr:row>
                <xdr:rowOff>0</xdr:rowOff>
              </to>
            </anchor>
          </controlPr>
        </control>
      </mc:Choice>
      <mc:Fallback>
        <control shapeId="1032" r:id="rId15" name="Button13"/>
      </mc:Fallback>
    </mc:AlternateContent>
    <mc:AlternateContent xmlns:mc="http://schemas.openxmlformats.org/markup-compatibility/2006">
      <mc:Choice Requires="x14">
        <control shapeId="1033" r:id="rId17" name="Button14">
          <controlPr defaultSize="0" print="0" autoLine="0" autoPict="0" r:id="rId16">
            <anchor moveWithCells="1" sizeWithCells="1">
              <from>
                <xdr:col>10</xdr:col>
                <xdr:colOff>0</xdr:colOff>
                <xdr:row>28</xdr:row>
                <xdr:rowOff>0</xdr:rowOff>
              </from>
              <to>
                <xdr:col>11</xdr:col>
                <xdr:colOff>0</xdr:colOff>
                <xdr:row>29</xdr:row>
                <xdr:rowOff>0</xdr:rowOff>
              </to>
            </anchor>
          </controlPr>
        </control>
      </mc:Choice>
      <mc:Fallback>
        <control shapeId="1033" r:id="rId17" name="Button14"/>
      </mc:Fallback>
    </mc:AlternateContent>
    <mc:AlternateContent xmlns:mc="http://schemas.openxmlformats.org/markup-compatibility/2006">
      <mc:Choice Requires="x14">
        <control shapeId="1034" r:id="rId18" name="Button9">
          <controlPr defaultSize="0" print="0" autoLine="0" r:id="rId16">
            <anchor moveWithCells="1" sizeWithCells="1">
              <from>
                <xdr:col>11</xdr:col>
                <xdr:colOff>0</xdr:colOff>
                <xdr:row>28</xdr:row>
                <xdr:rowOff>0</xdr:rowOff>
              </from>
              <to>
                <xdr:col>12</xdr:col>
                <xdr:colOff>0</xdr:colOff>
                <xdr:row>29</xdr:row>
                <xdr:rowOff>0</xdr:rowOff>
              </to>
            </anchor>
          </controlPr>
        </control>
      </mc:Choice>
      <mc:Fallback>
        <control shapeId="1034" r:id="rId18" name="Button9"/>
      </mc:Fallback>
    </mc:AlternateContent>
    <mc:AlternateContent xmlns:mc="http://schemas.openxmlformats.org/markup-compatibility/2006">
      <mc:Choice Requires="x14">
        <control shapeId="1035" r:id="rId19" name="Button10">
          <controlPr defaultSize="0" print="0" autoLine="0" autoPict="0" r:id="rId12">
            <anchor moveWithCells="1" sizeWithCells="1">
              <from>
                <xdr:col>12</xdr:col>
                <xdr:colOff>0</xdr:colOff>
                <xdr:row>28</xdr:row>
                <xdr:rowOff>0</xdr:rowOff>
              </from>
              <to>
                <xdr:col>13</xdr:col>
                <xdr:colOff>0</xdr:colOff>
                <xdr:row>29</xdr:row>
                <xdr:rowOff>0</xdr:rowOff>
              </to>
            </anchor>
          </controlPr>
        </control>
      </mc:Choice>
      <mc:Fallback>
        <control shapeId="1035" r:id="rId19" name="Button10"/>
      </mc:Fallback>
    </mc:AlternateContent>
    <mc:AlternateContent xmlns:mc="http://schemas.openxmlformats.org/markup-compatibility/2006">
      <mc:Choice Requires="x14">
        <control shapeId="1036" r:id="rId20" name="Button11">
          <controlPr defaultSize="0" print="0" autoLine="0" autoPict="0" r:id="rId16">
            <anchor moveWithCells="1" sizeWithCells="1">
              <from>
                <xdr:col>11</xdr:col>
                <xdr:colOff>0</xdr:colOff>
                <xdr:row>28</xdr:row>
                <xdr:rowOff>0</xdr:rowOff>
              </from>
              <to>
                <xdr:col>11</xdr:col>
                <xdr:colOff>0</xdr:colOff>
                <xdr:row>29</xdr:row>
                <xdr:rowOff>0</xdr:rowOff>
              </to>
            </anchor>
          </controlPr>
        </control>
      </mc:Choice>
      <mc:Fallback>
        <control shapeId="1036" r:id="rId20" name="Button11"/>
      </mc:Fallback>
    </mc:AlternateContent>
    <mc:AlternateContent xmlns:mc="http://schemas.openxmlformats.org/markup-compatibility/2006">
      <mc:Choice Requires="x14">
        <control shapeId="1037" r:id="rId21" name="Button12">
          <controlPr defaultSize="0" print="0" autoLine="0" autoPict="0" r:id="rId16">
            <anchor moveWithCells="1" sizeWithCells="1">
              <from>
                <xdr:col>11</xdr:col>
                <xdr:colOff>0</xdr:colOff>
                <xdr:row>28</xdr:row>
                <xdr:rowOff>0</xdr:rowOff>
              </from>
              <to>
                <xdr:col>15</xdr:col>
                <xdr:colOff>0</xdr:colOff>
                <xdr:row>29</xdr:row>
                <xdr:rowOff>0</xdr:rowOff>
              </to>
            </anchor>
          </controlPr>
        </control>
      </mc:Choice>
      <mc:Fallback>
        <control shapeId="1037" r:id="rId21" name="Button1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499984740745262"/>
  </sheetPr>
  <dimension ref="A1:CS16"/>
  <sheetViews>
    <sheetView showGridLines="0" showRowColHeaders="0" zoomScaleNormal="100" workbookViewId="0">
      <selection activeCell="I3" sqref="I3:O3"/>
    </sheetView>
  </sheetViews>
  <sheetFormatPr defaultRowHeight="15"/>
  <cols>
    <col min="1" max="1" width="0.7109375" customWidth="1"/>
    <col min="2" max="96" width="2.85546875" customWidth="1"/>
    <col min="97" max="97" width="0.28515625" customWidth="1"/>
  </cols>
  <sheetData>
    <row r="1" spans="1:97" ht="15.75" thickBot="1">
      <c r="A1" s="71"/>
      <c r="B1" s="71"/>
      <c r="C1" s="71"/>
      <c r="D1" s="71"/>
      <c r="E1" s="71"/>
      <c r="F1" s="71"/>
      <c r="G1" s="71"/>
      <c r="H1" s="71"/>
      <c r="I1" s="71"/>
      <c r="J1" s="71"/>
      <c r="K1" s="71"/>
      <c r="L1" s="71"/>
      <c r="M1" s="71"/>
      <c r="N1" s="71"/>
      <c r="O1" s="71"/>
      <c r="P1" s="71"/>
      <c r="Q1" s="71"/>
      <c r="R1" s="71"/>
      <c r="S1" s="71"/>
      <c r="T1" s="71"/>
      <c r="U1" s="71"/>
      <c r="V1" s="71"/>
      <c r="W1" s="71"/>
      <c r="X1" s="71"/>
      <c r="Y1" s="71"/>
      <c r="Z1" s="71"/>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row>
    <row r="2" spans="1:97">
      <c r="A2" s="71"/>
      <c r="B2" s="88"/>
      <c r="C2" s="73"/>
      <c r="D2" s="73"/>
      <c r="E2" s="73"/>
      <c r="F2" s="73"/>
      <c r="G2" s="74"/>
      <c r="H2" s="74" t="s">
        <v>19</v>
      </c>
      <c r="I2" s="222">
        <f ca="1">DATE(YEAR(TODAY()),MONTH(TODAY())-1,1)</f>
        <v>41730</v>
      </c>
      <c r="J2" s="223"/>
      <c r="K2" s="223"/>
      <c r="L2" s="223"/>
      <c r="M2" s="223"/>
      <c r="N2" s="223"/>
      <c r="O2" s="224"/>
      <c r="P2" s="71"/>
      <c r="Q2" s="71"/>
      <c r="R2" s="71"/>
      <c r="S2" s="71"/>
      <c r="T2" s="71"/>
      <c r="U2" s="71"/>
      <c r="V2" s="71"/>
      <c r="W2" s="71"/>
      <c r="X2" s="71"/>
      <c r="Y2" s="71"/>
      <c r="Z2" s="71"/>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row>
    <row r="3" spans="1:97" ht="15.75" thickBot="1">
      <c r="A3" s="71"/>
      <c r="B3" s="89"/>
      <c r="C3" s="75"/>
      <c r="D3" s="75"/>
      <c r="E3" s="75"/>
      <c r="F3" s="75"/>
      <c r="G3" s="75"/>
      <c r="H3" s="76" t="s">
        <v>20</v>
      </c>
      <c r="I3" s="225">
        <v>0</v>
      </c>
      <c r="J3" s="226"/>
      <c r="K3" s="226"/>
      <c r="L3" s="226"/>
      <c r="M3" s="226"/>
      <c r="N3" s="226"/>
      <c r="O3" s="227"/>
      <c r="P3" s="71"/>
      <c r="Q3" s="71"/>
      <c r="R3" s="71"/>
      <c r="S3" s="71"/>
      <c r="T3" s="71"/>
      <c r="U3" s="71"/>
      <c r="V3" s="71"/>
      <c r="W3" s="71"/>
      <c r="X3" s="71"/>
      <c r="Y3" s="71"/>
      <c r="Z3" s="71"/>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row>
    <row r="4" spans="1:97">
      <c r="A4" s="77"/>
      <c r="B4" s="77"/>
      <c r="C4" s="77"/>
      <c r="D4" s="77"/>
      <c r="E4" s="77"/>
      <c r="F4" s="77"/>
      <c r="G4" s="77"/>
      <c r="H4" s="77"/>
      <c r="I4" s="77"/>
      <c r="J4" s="77"/>
      <c r="K4" s="77"/>
      <c r="L4" s="77"/>
      <c r="M4" s="77"/>
      <c r="N4" s="77"/>
      <c r="O4" s="77"/>
      <c r="P4" s="77"/>
      <c r="Q4" s="77"/>
      <c r="R4" s="77"/>
      <c r="S4" s="77"/>
      <c r="T4" s="77"/>
      <c r="U4" s="77"/>
      <c r="V4" s="77"/>
      <c r="W4" s="77"/>
      <c r="X4" s="77"/>
      <c r="Y4" s="77"/>
      <c r="Z4" s="77"/>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row>
    <row r="5" spans="1:97" ht="1.5" customHeight="1" thickBo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row>
    <row r="6" spans="1:97">
      <c r="A6" s="78"/>
      <c r="B6" s="219">
        <f ca="1">DATE(YEAR(I2),MONTH(I2)+I3,1)</f>
        <v>41730</v>
      </c>
      <c r="C6" s="220"/>
      <c r="D6" s="220"/>
      <c r="E6" s="220"/>
      <c r="F6" s="220"/>
      <c r="G6" s="220"/>
      <c r="H6" s="221"/>
      <c r="I6" s="137"/>
      <c r="J6" s="219">
        <f ca="1">DATE(YEAR(B6),MONTH(B6)+1,DAY(B6))</f>
        <v>41760</v>
      </c>
      <c r="K6" s="220"/>
      <c r="L6" s="220"/>
      <c r="M6" s="220"/>
      <c r="N6" s="220"/>
      <c r="O6" s="220"/>
      <c r="P6" s="221"/>
      <c r="Q6" s="131"/>
      <c r="R6" s="219">
        <f ca="1">DATE(YEAR(J6),MONTH(J6)+1,DAY(J6))</f>
        <v>41791</v>
      </c>
      <c r="S6" s="220"/>
      <c r="T6" s="220"/>
      <c r="U6" s="220"/>
      <c r="V6" s="220"/>
      <c r="W6" s="220"/>
      <c r="X6" s="221"/>
      <c r="Y6" s="131"/>
      <c r="Z6" s="219">
        <f ca="1">DATE(YEAR(R6),MONTH(R6)+1,DAY(R6))</f>
        <v>41821</v>
      </c>
      <c r="AA6" s="220"/>
      <c r="AB6" s="220"/>
      <c r="AC6" s="220"/>
      <c r="AD6" s="220"/>
      <c r="AE6" s="220"/>
      <c r="AF6" s="221"/>
      <c r="AG6" s="137"/>
      <c r="AH6" s="219">
        <f ca="1">DATE(YEAR(Z6),MONTH(Z6)+1,DAY(Z6))</f>
        <v>41852</v>
      </c>
      <c r="AI6" s="220"/>
      <c r="AJ6" s="220"/>
      <c r="AK6" s="220"/>
      <c r="AL6" s="220"/>
      <c r="AM6" s="220"/>
      <c r="AN6" s="221"/>
      <c r="AO6" s="131"/>
      <c r="AP6" s="219">
        <f ca="1">DATE(YEAR(AH6),MONTH(AH6)+1,DAY(AH6))</f>
        <v>41883</v>
      </c>
      <c r="AQ6" s="220"/>
      <c r="AR6" s="220"/>
      <c r="AS6" s="220"/>
      <c r="AT6" s="220"/>
      <c r="AU6" s="220"/>
      <c r="AV6" s="221"/>
      <c r="AW6" s="79"/>
      <c r="AX6" s="219">
        <f ca="1">DATE(YEAR(AP6),MONTH(AP6)+1,DAY(AP6))</f>
        <v>41913</v>
      </c>
      <c r="AY6" s="220"/>
      <c r="AZ6" s="220"/>
      <c r="BA6" s="220"/>
      <c r="BB6" s="220"/>
      <c r="BC6" s="220"/>
      <c r="BD6" s="221"/>
      <c r="BE6" s="137"/>
      <c r="BF6" s="219">
        <f ca="1">DATE(YEAR(AX6),MONTH(AX6)+1,DAY(AX6))</f>
        <v>41944</v>
      </c>
      <c r="BG6" s="220"/>
      <c r="BH6" s="220"/>
      <c r="BI6" s="220"/>
      <c r="BJ6" s="220"/>
      <c r="BK6" s="220"/>
      <c r="BL6" s="221"/>
      <c r="BM6" s="131"/>
      <c r="BN6" s="219">
        <f ca="1">DATE(YEAR(BF6),MONTH(BF6)+1,DAY(BF6))</f>
        <v>41974</v>
      </c>
      <c r="BO6" s="220"/>
      <c r="BP6" s="220"/>
      <c r="BQ6" s="220"/>
      <c r="BR6" s="220"/>
      <c r="BS6" s="220"/>
      <c r="BT6" s="221"/>
      <c r="BU6" s="131"/>
      <c r="BV6" s="219">
        <f ca="1">DATE(YEAR(BN6),MONTH(BN6)+1,DAY(BN6))</f>
        <v>42005</v>
      </c>
      <c r="BW6" s="220"/>
      <c r="BX6" s="220"/>
      <c r="BY6" s="220"/>
      <c r="BZ6" s="220"/>
      <c r="CA6" s="220"/>
      <c r="CB6" s="221"/>
      <c r="CC6" s="137"/>
      <c r="CD6" s="219">
        <f ca="1">DATE(YEAR(BV6),MONTH(BV6)+1,DAY(BV6))</f>
        <v>42036</v>
      </c>
      <c r="CE6" s="220"/>
      <c r="CF6" s="220"/>
      <c r="CG6" s="220"/>
      <c r="CH6" s="220"/>
      <c r="CI6" s="220"/>
      <c r="CJ6" s="221"/>
      <c r="CK6" s="131"/>
      <c r="CL6" s="219">
        <f ca="1">DATE(YEAR(CD6),MONTH(CD6)+1,DAY(CD6))</f>
        <v>42064</v>
      </c>
      <c r="CM6" s="220"/>
      <c r="CN6" s="220"/>
      <c r="CO6" s="220"/>
      <c r="CP6" s="220"/>
      <c r="CQ6" s="220"/>
      <c r="CR6" s="221"/>
      <c r="CS6" s="78"/>
    </row>
    <row r="7" spans="1:97" ht="12" customHeight="1">
      <c r="A7" s="78"/>
      <c r="B7" s="122" t="s">
        <v>21</v>
      </c>
      <c r="C7" s="101" t="s">
        <v>22</v>
      </c>
      <c r="D7" s="101" t="s">
        <v>23</v>
      </c>
      <c r="E7" s="101" t="s">
        <v>24</v>
      </c>
      <c r="F7" s="101" t="s">
        <v>23</v>
      </c>
      <c r="G7" s="101" t="s">
        <v>25</v>
      </c>
      <c r="H7" s="123" t="s">
        <v>21</v>
      </c>
      <c r="I7" s="138"/>
      <c r="J7" s="122" t="s">
        <v>21</v>
      </c>
      <c r="K7" s="101" t="s">
        <v>22</v>
      </c>
      <c r="L7" s="101" t="s">
        <v>23</v>
      </c>
      <c r="M7" s="101" t="s">
        <v>24</v>
      </c>
      <c r="N7" s="101" t="s">
        <v>23</v>
      </c>
      <c r="O7" s="101" t="s">
        <v>25</v>
      </c>
      <c r="P7" s="123" t="s">
        <v>21</v>
      </c>
      <c r="Q7" s="132"/>
      <c r="R7" s="122" t="s">
        <v>21</v>
      </c>
      <c r="S7" s="101" t="s">
        <v>22</v>
      </c>
      <c r="T7" s="101" t="s">
        <v>23</v>
      </c>
      <c r="U7" s="101" t="s">
        <v>24</v>
      </c>
      <c r="V7" s="101" t="s">
        <v>23</v>
      </c>
      <c r="W7" s="101" t="s">
        <v>25</v>
      </c>
      <c r="X7" s="123" t="s">
        <v>21</v>
      </c>
      <c r="Y7" s="135"/>
      <c r="Z7" s="122" t="s">
        <v>21</v>
      </c>
      <c r="AA7" s="101" t="s">
        <v>22</v>
      </c>
      <c r="AB7" s="101" t="s">
        <v>23</v>
      </c>
      <c r="AC7" s="101" t="s">
        <v>24</v>
      </c>
      <c r="AD7" s="101" t="s">
        <v>23</v>
      </c>
      <c r="AE7" s="101" t="s">
        <v>25</v>
      </c>
      <c r="AF7" s="123" t="s">
        <v>21</v>
      </c>
      <c r="AG7" s="138"/>
      <c r="AH7" s="122" t="s">
        <v>21</v>
      </c>
      <c r="AI7" s="101" t="s">
        <v>22</v>
      </c>
      <c r="AJ7" s="101" t="s">
        <v>23</v>
      </c>
      <c r="AK7" s="101" t="s">
        <v>24</v>
      </c>
      <c r="AL7" s="101" t="s">
        <v>23</v>
      </c>
      <c r="AM7" s="101" t="s">
        <v>25</v>
      </c>
      <c r="AN7" s="123" t="s">
        <v>21</v>
      </c>
      <c r="AO7" s="132"/>
      <c r="AP7" s="122" t="s">
        <v>21</v>
      </c>
      <c r="AQ7" s="101" t="s">
        <v>22</v>
      </c>
      <c r="AR7" s="101" t="s">
        <v>23</v>
      </c>
      <c r="AS7" s="101" t="s">
        <v>24</v>
      </c>
      <c r="AT7" s="101" t="s">
        <v>23</v>
      </c>
      <c r="AU7" s="101" t="s">
        <v>25</v>
      </c>
      <c r="AV7" s="123" t="s">
        <v>21</v>
      </c>
      <c r="AW7" s="80"/>
      <c r="AX7" s="122" t="s">
        <v>21</v>
      </c>
      <c r="AY7" s="101" t="s">
        <v>22</v>
      </c>
      <c r="AZ7" s="101" t="s">
        <v>23</v>
      </c>
      <c r="BA7" s="101" t="s">
        <v>24</v>
      </c>
      <c r="BB7" s="101" t="s">
        <v>23</v>
      </c>
      <c r="BC7" s="101" t="s">
        <v>25</v>
      </c>
      <c r="BD7" s="123" t="s">
        <v>21</v>
      </c>
      <c r="BE7" s="138"/>
      <c r="BF7" s="122" t="s">
        <v>21</v>
      </c>
      <c r="BG7" s="101" t="s">
        <v>22</v>
      </c>
      <c r="BH7" s="101" t="s">
        <v>23</v>
      </c>
      <c r="BI7" s="101" t="s">
        <v>24</v>
      </c>
      <c r="BJ7" s="101" t="s">
        <v>23</v>
      </c>
      <c r="BK7" s="101" t="s">
        <v>25</v>
      </c>
      <c r="BL7" s="123" t="s">
        <v>21</v>
      </c>
      <c r="BM7" s="132"/>
      <c r="BN7" s="122" t="s">
        <v>21</v>
      </c>
      <c r="BO7" s="101" t="s">
        <v>22</v>
      </c>
      <c r="BP7" s="101" t="s">
        <v>23</v>
      </c>
      <c r="BQ7" s="101" t="s">
        <v>24</v>
      </c>
      <c r="BR7" s="101" t="s">
        <v>23</v>
      </c>
      <c r="BS7" s="101" t="s">
        <v>25</v>
      </c>
      <c r="BT7" s="123" t="s">
        <v>21</v>
      </c>
      <c r="BU7" s="135"/>
      <c r="BV7" s="122" t="s">
        <v>21</v>
      </c>
      <c r="BW7" s="101" t="s">
        <v>22</v>
      </c>
      <c r="BX7" s="101" t="s">
        <v>23</v>
      </c>
      <c r="BY7" s="101" t="s">
        <v>24</v>
      </c>
      <c r="BZ7" s="101" t="s">
        <v>23</v>
      </c>
      <c r="CA7" s="101" t="s">
        <v>25</v>
      </c>
      <c r="CB7" s="123" t="s">
        <v>21</v>
      </c>
      <c r="CC7" s="138"/>
      <c r="CD7" s="122" t="s">
        <v>21</v>
      </c>
      <c r="CE7" s="101" t="s">
        <v>22</v>
      </c>
      <c r="CF7" s="101" t="s">
        <v>23</v>
      </c>
      <c r="CG7" s="101" t="s">
        <v>24</v>
      </c>
      <c r="CH7" s="101" t="s">
        <v>23</v>
      </c>
      <c r="CI7" s="101" t="s">
        <v>25</v>
      </c>
      <c r="CJ7" s="123" t="s">
        <v>21</v>
      </c>
      <c r="CK7" s="132"/>
      <c r="CL7" s="122" t="s">
        <v>21</v>
      </c>
      <c r="CM7" s="101" t="s">
        <v>22</v>
      </c>
      <c r="CN7" s="101" t="s">
        <v>23</v>
      </c>
      <c r="CO7" s="101" t="s">
        <v>24</v>
      </c>
      <c r="CP7" s="101" t="s">
        <v>23</v>
      </c>
      <c r="CQ7" s="101" t="s">
        <v>25</v>
      </c>
      <c r="CR7" s="123" t="s">
        <v>21</v>
      </c>
      <c r="CS7" s="78"/>
    </row>
    <row r="8" spans="1:97" ht="12" customHeight="1">
      <c r="A8" s="78"/>
      <c r="B8" s="124" t="str">
        <f ca="1">IF(WEEKDAY(B6)=1,B6,IF(B6&lt;TODAY(),""," "))</f>
        <v/>
      </c>
      <c r="C8" s="100" t="str">
        <f ca="1">IF(WEEKDAY(B6)=2,B6,IF(ISNUMBER(B8),B8+1,IF(B6&lt;TODAY(),""," ")))</f>
        <v/>
      </c>
      <c r="D8" s="100">
        <f ca="1">IF(WEEKDAY(B6)=3,B6,IF(ISNUMBER(C8),C8+1,IF(B6&lt;TODAY(),""," ")))</f>
        <v>41730</v>
      </c>
      <c r="E8" s="100">
        <f ca="1">IF(WEEKDAY(B6)=4,B6,IF(ISNUMBER(D8),D8+1,IF(B6&lt;TODAY(),""," ")))</f>
        <v>41731</v>
      </c>
      <c r="F8" s="100">
        <f ca="1">IF(WEEKDAY(B6)=5,B6,IF(ISNUMBER(E8),E8+1,IF(B6&lt;TODAY(),""," ")))</f>
        <v>41732</v>
      </c>
      <c r="G8" s="100">
        <f ca="1">IF(WEEKDAY(B6)=6,B6,IF(ISNUMBER(F8),F8+1,IF(B6&lt;TODAY(),""," ")))</f>
        <v>41733</v>
      </c>
      <c r="H8" s="125">
        <f ca="1">IF(WEEKDAY(B6)=7,B6,IF(ISNUMBER(G8),G8+1,IF(B6&lt;TODAY(),""," ")))</f>
        <v>41734</v>
      </c>
      <c r="I8" s="139"/>
      <c r="J8" s="124" t="str">
        <f ca="1">IF(WEEKDAY(J6)=1,J6,IF(J6&lt;TODAY(),""," "))</f>
        <v/>
      </c>
      <c r="K8" s="100" t="str">
        <f ca="1">IF(WEEKDAY(J6)=2,J6,IF(ISNUMBER(J8),J8+1,IF(J6&lt;TODAY(),""," ")))</f>
        <v/>
      </c>
      <c r="L8" s="100" t="str">
        <f ca="1">IF(WEEKDAY(J6)=3,J6,IF(ISNUMBER(K8),K8+1,IF(J6&lt;TODAY(),""," ")))</f>
        <v/>
      </c>
      <c r="M8" s="100" t="str">
        <f ca="1">IF(WEEKDAY(J6)=4,J6,IF(ISNUMBER(L8),L8+1,IF(J6&lt;TODAY(),""," ")))</f>
        <v/>
      </c>
      <c r="N8" s="100">
        <f ca="1">IF(WEEKDAY(J6)=5,J6,IF(ISNUMBER(M8),M8+1,IF(J6&lt;TODAY(),""," ")))</f>
        <v>41760</v>
      </c>
      <c r="O8" s="100">
        <f ca="1">IF(WEEKDAY(J6)=6,J6,IF(ISNUMBER(N8),N8+1,IF(J6&lt;TODAY(),""," ")))</f>
        <v>41761</v>
      </c>
      <c r="P8" s="125">
        <f ca="1">IF(WEEKDAY(J6)=7,J6,IF(ISNUMBER(O8),O8+1,IF(J6&lt;TODAY(),""," ")))</f>
        <v>41762</v>
      </c>
      <c r="Q8" s="133"/>
      <c r="R8" s="124">
        <f ca="1">IF(WEEKDAY(R6)=1,R6,IF(R6&lt;TODAY(),""," "))</f>
        <v>41791</v>
      </c>
      <c r="S8" s="100">
        <f ca="1">IF(WEEKDAY(R6)=2,R6,IF(ISNUMBER(R8),R8+1,IF(R6&lt;TODAY(),""," ")))</f>
        <v>41792</v>
      </c>
      <c r="T8" s="100">
        <f ca="1">IF(WEEKDAY(R6)=3,R6,IF(ISNUMBER(S8),S8+1,IF(R6&lt;TODAY(),""," ")))</f>
        <v>41793</v>
      </c>
      <c r="U8" s="100">
        <f ca="1">IF(WEEKDAY(R6)=4,R6,IF(ISNUMBER(T8),T8+1,IF(R6&lt;TODAY(),""," ")))</f>
        <v>41794</v>
      </c>
      <c r="V8" s="100">
        <f ca="1">IF(WEEKDAY(R6)=5,R6,IF(ISNUMBER(U8),U8+1,IF(R6&lt;TODAY(),""," ")))</f>
        <v>41795</v>
      </c>
      <c r="W8" s="100">
        <f ca="1">IF(WEEKDAY(R6)=6,R6,IF(ISNUMBER(V8),V8+1,IF(R6&lt;TODAY(),""," ")))</f>
        <v>41796</v>
      </c>
      <c r="X8" s="125">
        <f ca="1">IF(WEEKDAY(R6)=7,R6,IF(ISNUMBER(W8),W8+1,IF(R6&lt;TODAY(),""," ")))</f>
        <v>41797</v>
      </c>
      <c r="Y8" s="136"/>
      <c r="Z8" s="124" t="str">
        <f ca="1">IF(WEEKDAY(Z6)=1,Z6,IF(Z6&lt;TODAY(),""," "))</f>
        <v xml:space="preserve"> </v>
      </c>
      <c r="AA8" s="100" t="str">
        <f ca="1">IF(WEEKDAY(Z6)=2,Z6,IF(ISNUMBER(Z8),Z8+1,IF(Z6&lt;TODAY(),""," ")))</f>
        <v xml:space="preserve"> </v>
      </c>
      <c r="AB8" s="100">
        <f ca="1">IF(WEEKDAY(Z6)=3,Z6,IF(ISNUMBER(AA8),AA8+1,IF(Z6&lt;TODAY(),""," ")))</f>
        <v>41821</v>
      </c>
      <c r="AC8" s="100">
        <f ca="1">IF(WEEKDAY(Z6)=4,Z6,IF(ISNUMBER(AB8),AB8+1,IF(Z6&lt;TODAY(),""," ")))</f>
        <v>41822</v>
      </c>
      <c r="AD8" s="100">
        <f ca="1">IF(WEEKDAY(Z6)=5,Z6,IF(ISNUMBER(AC8),AC8+1,IF(Z6&lt;TODAY(),""," ")))</f>
        <v>41823</v>
      </c>
      <c r="AE8" s="100">
        <f ca="1">IF(WEEKDAY(Z6)=6,Z6,IF(ISNUMBER(AD8),AD8+1,IF(Z6&lt;TODAY(),""," ")))</f>
        <v>41824</v>
      </c>
      <c r="AF8" s="125">
        <f ca="1">IF(WEEKDAY(Z6)=7,Z6,IF(ISNUMBER(AE8),AE8+1,IF(Z6&lt;TODAY(),""," ")))</f>
        <v>41825</v>
      </c>
      <c r="AG8" s="139"/>
      <c r="AH8" s="124" t="str">
        <f ca="1">IF(WEEKDAY(AH6)=1,AH6,IF(AH6&lt;TODAY(),""," "))</f>
        <v xml:space="preserve"> </v>
      </c>
      <c r="AI8" s="100" t="str">
        <f ca="1">IF(WEEKDAY(AH6)=2,AH6,IF(ISNUMBER(AH8),AH8+1,IF(AH6&lt;TODAY(),""," ")))</f>
        <v xml:space="preserve"> </v>
      </c>
      <c r="AJ8" s="100" t="str">
        <f ca="1">IF(WEEKDAY(AH6)=3,AH6,IF(ISNUMBER(AI8),AI8+1,IF(AH6&lt;TODAY(),""," ")))</f>
        <v xml:space="preserve"> </v>
      </c>
      <c r="AK8" s="100" t="str">
        <f ca="1">IF(WEEKDAY(AH6)=4,AH6,IF(ISNUMBER(AJ8),AJ8+1,IF(AH6&lt;TODAY(),""," ")))</f>
        <v xml:space="preserve"> </v>
      </c>
      <c r="AL8" s="100" t="str">
        <f ca="1">IF(WEEKDAY(AH6)=5,AH6,IF(ISNUMBER(AK8),AK8+1,IF(AH6&lt;TODAY(),""," ")))</f>
        <v xml:space="preserve"> </v>
      </c>
      <c r="AM8" s="100">
        <f ca="1">IF(WEEKDAY(AH6)=6,AH6,IF(ISNUMBER(AL8),AL8+1,IF(AH6&lt;TODAY(),""," ")))</f>
        <v>41852</v>
      </c>
      <c r="AN8" s="125">
        <f ca="1">IF(WEEKDAY(AH6)=7,AH6,IF(ISNUMBER(AM8),AM8+1,IF(AH6&lt;TODAY(),""," ")))</f>
        <v>41853</v>
      </c>
      <c r="AO8" s="133"/>
      <c r="AP8" s="124" t="str">
        <f ca="1">IF(WEEKDAY(AP6)=1,AP6,IF(AP6&lt;TODAY(),""," "))</f>
        <v xml:space="preserve"> </v>
      </c>
      <c r="AQ8" s="100">
        <f ca="1">IF(WEEKDAY(AP6)=2,AP6,IF(ISNUMBER(AP8),AP8+1,IF(AP6&lt;TODAY(),""," ")))</f>
        <v>41883</v>
      </c>
      <c r="AR8" s="100">
        <f ca="1">IF(WEEKDAY(AP6)=3,AP6,IF(ISNUMBER(AQ8),AQ8+1,IF(AP6&lt;TODAY(),""," ")))</f>
        <v>41884</v>
      </c>
      <c r="AS8" s="100">
        <f ca="1">IF(WEEKDAY(AP6)=4,AP6,IF(ISNUMBER(AR8),AR8+1,IF(AP6&lt;TODAY(),""," ")))</f>
        <v>41885</v>
      </c>
      <c r="AT8" s="100">
        <f ca="1">IF(WEEKDAY(AP6)=5,AP6,IF(ISNUMBER(AS8),AS8+1,IF(AP6&lt;TODAY(),""," ")))</f>
        <v>41886</v>
      </c>
      <c r="AU8" s="100">
        <f ca="1">IF(WEEKDAY(AP6)=6,AP6,IF(ISNUMBER(AT8),AT8+1,IF(AP6&lt;TODAY(),""," ")))</f>
        <v>41887</v>
      </c>
      <c r="AV8" s="125">
        <f ca="1">IF(WEEKDAY(AP6)=7,AP6,IF(ISNUMBER(AU8),AU8+1,IF(AP6&lt;TODAY(),""," ")))</f>
        <v>41888</v>
      </c>
      <c r="AW8" s="79"/>
      <c r="AX8" s="124" t="str">
        <f ca="1">IF(WEEKDAY(AX6)=1,AX6,IF(AX6&lt;TODAY(),""," "))</f>
        <v xml:space="preserve"> </v>
      </c>
      <c r="AY8" s="100" t="str">
        <f ca="1">IF(WEEKDAY(AX6)=2,AX6,IF(ISNUMBER(AX8),AX8+1,IF(AX6&lt;TODAY(),""," ")))</f>
        <v xml:space="preserve"> </v>
      </c>
      <c r="AZ8" s="100" t="str">
        <f ca="1">IF(WEEKDAY(AX6)=3,AX6,IF(ISNUMBER(AY8),AY8+1,IF(AX6&lt;TODAY(),""," ")))</f>
        <v xml:space="preserve"> </v>
      </c>
      <c r="BA8" s="100">
        <f ca="1">IF(WEEKDAY(AX6)=4,AX6,IF(ISNUMBER(AZ8),AZ8+1,IF(AX6&lt;TODAY(),""," ")))</f>
        <v>41913</v>
      </c>
      <c r="BB8" s="100">
        <f ca="1">IF(WEEKDAY(AX6)=5,AX6,IF(ISNUMBER(BA8),BA8+1,IF(AX6&lt;TODAY(),""," ")))</f>
        <v>41914</v>
      </c>
      <c r="BC8" s="100">
        <f ca="1">IF(WEEKDAY(AX6)=6,AX6,IF(ISNUMBER(BB8),BB8+1,IF(AX6&lt;TODAY(),""," ")))</f>
        <v>41915</v>
      </c>
      <c r="BD8" s="125">
        <f ca="1">IF(WEEKDAY(AX6)=7,AX6,IF(ISNUMBER(BC8),BC8+1,IF(AX6&lt;TODAY(),""," ")))</f>
        <v>41916</v>
      </c>
      <c r="BE8" s="139"/>
      <c r="BF8" s="124" t="str">
        <f ca="1">IF(WEEKDAY(BF6)=1,BF6,IF(BF6&lt;TODAY(),""," "))</f>
        <v xml:space="preserve"> </v>
      </c>
      <c r="BG8" s="100" t="str">
        <f ca="1">IF(WEEKDAY(BF6)=2,BF6,IF(ISNUMBER(BF8),BF8+1,IF(BF6&lt;TODAY(),""," ")))</f>
        <v xml:space="preserve"> </v>
      </c>
      <c r="BH8" s="100" t="str">
        <f ca="1">IF(WEEKDAY(BF6)=3,BF6,IF(ISNUMBER(BG8),BG8+1,IF(BF6&lt;TODAY(),""," ")))</f>
        <v xml:space="preserve"> </v>
      </c>
      <c r="BI8" s="100" t="str">
        <f ca="1">IF(WEEKDAY(BF6)=4,BF6,IF(ISNUMBER(BH8),BH8+1,IF(BF6&lt;TODAY(),""," ")))</f>
        <v xml:space="preserve"> </v>
      </c>
      <c r="BJ8" s="100" t="str">
        <f ca="1">IF(WEEKDAY(BF6)=5,BF6,IF(ISNUMBER(BI8),BI8+1,IF(BF6&lt;TODAY(),""," ")))</f>
        <v xml:space="preserve"> </v>
      </c>
      <c r="BK8" s="100" t="str">
        <f ca="1">IF(WEEKDAY(BF6)=6,BF6,IF(ISNUMBER(BJ8),BJ8+1,IF(BF6&lt;TODAY(),""," ")))</f>
        <v xml:space="preserve"> </v>
      </c>
      <c r="BL8" s="125">
        <f ca="1">IF(WEEKDAY(BF6)=7,BF6,IF(ISNUMBER(BK8),BK8+1,IF(BF6&lt;TODAY(),""," ")))</f>
        <v>41944</v>
      </c>
      <c r="BM8" s="133"/>
      <c r="BN8" s="124" t="str">
        <f ca="1">IF(WEEKDAY(BN6)=1,BN6,IF(BN6&lt;TODAY(),""," "))</f>
        <v xml:space="preserve"> </v>
      </c>
      <c r="BO8" s="100">
        <f ca="1">IF(WEEKDAY(BN6)=2,BN6,IF(ISNUMBER(BN8),BN8+1,IF(BN6&lt;TODAY(),""," ")))</f>
        <v>41974</v>
      </c>
      <c r="BP8" s="100">
        <f ca="1">IF(WEEKDAY(BN6)=3,BN6,IF(ISNUMBER(BO8),BO8+1,IF(BN6&lt;TODAY(),""," ")))</f>
        <v>41975</v>
      </c>
      <c r="BQ8" s="100">
        <f ca="1">IF(WEEKDAY(BN6)=4,BN6,IF(ISNUMBER(BP8),BP8+1,IF(BN6&lt;TODAY(),""," ")))</f>
        <v>41976</v>
      </c>
      <c r="BR8" s="100">
        <f ca="1">IF(WEEKDAY(BN6)=5,BN6,IF(ISNUMBER(BQ8),BQ8+1,IF(BN6&lt;TODAY(),""," ")))</f>
        <v>41977</v>
      </c>
      <c r="BS8" s="100">
        <f ca="1">IF(WEEKDAY(BN6)=6,BN6,IF(ISNUMBER(BR8),BR8+1,IF(BN6&lt;TODAY(),""," ")))</f>
        <v>41978</v>
      </c>
      <c r="BT8" s="125">
        <f ca="1">IF(WEEKDAY(BN6)=7,BN6,IF(ISNUMBER(BS8),BS8+1,IF(BN6&lt;TODAY(),""," ")))</f>
        <v>41979</v>
      </c>
      <c r="BU8" s="136"/>
      <c r="BV8" s="124" t="str">
        <f ca="1">IF(WEEKDAY(BV6)=1,BV6,IF(BV6&lt;TODAY(),""," "))</f>
        <v xml:space="preserve"> </v>
      </c>
      <c r="BW8" s="100" t="str">
        <f ca="1">IF(WEEKDAY(BV6)=2,BV6,IF(ISNUMBER(BV8),BV8+1,IF(BV6&lt;TODAY(),""," ")))</f>
        <v xml:space="preserve"> </v>
      </c>
      <c r="BX8" s="100" t="str">
        <f ca="1">IF(WEEKDAY(BV6)=3,BV6,IF(ISNUMBER(BW8),BW8+1,IF(BV6&lt;TODAY(),""," ")))</f>
        <v xml:space="preserve"> </v>
      </c>
      <c r="BY8" s="100" t="str">
        <f ca="1">IF(WEEKDAY(BV6)=4,BV6,IF(ISNUMBER(BX8),BX8+1,IF(BV6&lt;TODAY(),""," ")))</f>
        <v xml:space="preserve"> </v>
      </c>
      <c r="BZ8" s="100">
        <f ca="1">IF(WEEKDAY(BV6)=5,BV6,IF(ISNUMBER(BY8),BY8+1,IF(BV6&lt;TODAY(),""," ")))</f>
        <v>42005</v>
      </c>
      <c r="CA8" s="100">
        <f ca="1">IF(WEEKDAY(BV6)=6,BV6,IF(ISNUMBER(BZ8),BZ8+1,IF(BV6&lt;TODAY(),""," ")))</f>
        <v>42006</v>
      </c>
      <c r="CB8" s="125">
        <f ca="1">IF(WEEKDAY(BV6)=7,BV6,IF(ISNUMBER(CA8),CA8+1,IF(BV6&lt;TODAY(),""," ")))</f>
        <v>42007</v>
      </c>
      <c r="CC8" s="139"/>
      <c r="CD8" s="124">
        <f ca="1">IF(WEEKDAY(CD6)=1,CD6,IF(CD6&lt;TODAY(),""," "))</f>
        <v>42036</v>
      </c>
      <c r="CE8" s="100">
        <f ca="1">IF(WEEKDAY(CD6)=2,CD6,IF(ISNUMBER(CD8),CD8+1,IF(CD6&lt;TODAY(),""," ")))</f>
        <v>42037</v>
      </c>
      <c r="CF8" s="100">
        <f ca="1">IF(WEEKDAY(CD6)=3,CD6,IF(ISNUMBER(CE8),CE8+1,IF(CD6&lt;TODAY(),""," ")))</f>
        <v>42038</v>
      </c>
      <c r="CG8" s="100">
        <f ca="1">IF(WEEKDAY(CD6)=4,CD6,IF(ISNUMBER(CF8),CF8+1,IF(CD6&lt;TODAY(),""," ")))</f>
        <v>42039</v>
      </c>
      <c r="CH8" s="100">
        <f ca="1">IF(WEEKDAY(CD6)=5,CD6,IF(ISNUMBER(CG8),CG8+1,IF(CD6&lt;TODAY(),""," ")))</f>
        <v>42040</v>
      </c>
      <c r="CI8" s="100">
        <f ca="1">IF(WEEKDAY(CD6)=6,CD6,IF(ISNUMBER(CH8),CH8+1,IF(CD6&lt;TODAY(),""," ")))</f>
        <v>42041</v>
      </c>
      <c r="CJ8" s="125">
        <f ca="1">IF(WEEKDAY(CD6)=7,CD6,IF(ISNUMBER(CI8),CI8+1,IF(CD6&lt;TODAY(),""," ")))</f>
        <v>42042</v>
      </c>
      <c r="CK8" s="133"/>
      <c r="CL8" s="124">
        <f ca="1">IF(WEEKDAY(CL6)=1,CL6,IF(CL6&lt;TODAY(),""," "))</f>
        <v>42064</v>
      </c>
      <c r="CM8" s="100">
        <f ca="1">IF(WEEKDAY(CL6)=2,CL6,IF(ISNUMBER(CL8),CL8+1,IF(CL6&lt;TODAY(),""," ")))</f>
        <v>42065</v>
      </c>
      <c r="CN8" s="100">
        <f ca="1">IF(WEEKDAY(CL6)=3,CL6,IF(ISNUMBER(CM8),CM8+1,IF(CL6&lt;TODAY(),""," ")))</f>
        <v>42066</v>
      </c>
      <c r="CO8" s="100">
        <f ca="1">IF(WEEKDAY(CL6)=4,CL6,IF(ISNUMBER(CN8),CN8+1,IF(CL6&lt;TODAY(),""," ")))</f>
        <v>42067</v>
      </c>
      <c r="CP8" s="100">
        <f ca="1">IF(WEEKDAY(CL6)=5,CL6,IF(ISNUMBER(CO8),CO8+1,IF(CL6&lt;TODAY(),""," ")))</f>
        <v>42068</v>
      </c>
      <c r="CQ8" s="100">
        <f ca="1">IF(WEEKDAY(CL6)=6,CL6,IF(ISNUMBER(CP8),CP8+1,IF(CL6&lt;TODAY(),""," ")))</f>
        <v>42069</v>
      </c>
      <c r="CR8" s="125">
        <f ca="1">IF(WEEKDAY(CL6)=7,CL6,IF(ISNUMBER(CQ8),CQ8+1,IF(CL6&lt;TODAY(),""," ")))</f>
        <v>42070</v>
      </c>
      <c r="CS8" s="78"/>
    </row>
    <row r="9" spans="1:97" ht="12" customHeight="1">
      <c r="A9" s="78"/>
      <c r="B9" s="126">
        <f ca="1">IF(ISNUMBER(H8),IF(MONTH(H8)=MONTH(H8+1),H8+1,IF(H8&lt;TODAY(),""," ")),H8)</f>
        <v>41735</v>
      </c>
      <c r="C9" s="100">
        <f t="shared" ref="C9:H13" ca="1" si="0">IF(ISNUMBER(B9),IF(MONTH(B9)=MONTH(B9+1),B9+1,IF(B9&lt;TODAY(),""," ")),B9)</f>
        <v>41736</v>
      </c>
      <c r="D9" s="100">
        <f t="shared" ca="1" si="0"/>
        <v>41737</v>
      </c>
      <c r="E9" s="100">
        <f t="shared" ca="1" si="0"/>
        <v>41738</v>
      </c>
      <c r="F9" s="100">
        <f t="shared" ca="1" si="0"/>
        <v>41739</v>
      </c>
      <c r="G9" s="100">
        <f t="shared" ca="1" si="0"/>
        <v>41740</v>
      </c>
      <c r="H9" s="127">
        <f t="shared" ca="1" si="0"/>
        <v>41741</v>
      </c>
      <c r="I9" s="139"/>
      <c r="J9" s="126">
        <f ca="1">IF(ISNUMBER(P8),IF(MONTH(P8)=MONTH(P8+1),P8+1,IF(P8&lt;TODAY(),""," ")),P8)</f>
        <v>41763</v>
      </c>
      <c r="K9" s="100">
        <f t="shared" ref="K9:P13" ca="1" si="1">IF(ISNUMBER(J9),IF(MONTH(J9)=MONTH(J9+1),J9+1,IF(J9&lt;TODAY(),""," ")),J9)</f>
        <v>41764</v>
      </c>
      <c r="L9" s="100">
        <f t="shared" ca="1" si="1"/>
        <v>41765</v>
      </c>
      <c r="M9" s="100">
        <f t="shared" ca="1" si="1"/>
        <v>41766</v>
      </c>
      <c r="N9" s="100">
        <f t="shared" ca="1" si="1"/>
        <v>41767</v>
      </c>
      <c r="O9" s="100">
        <f t="shared" ca="1" si="1"/>
        <v>41768</v>
      </c>
      <c r="P9" s="127">
        <f t="shared" ca="1" si="1"/>
        <v>41769</v>
      </c>
      <c r="Q9" s="133"/>
      <c r="R9" s="126">
        <f ca="1">IF(ISNUMBER(X8),IF(MONTH(X8)=MONTH(X8+1),X8+1,IF(X8&lt;TODAY(),""," ")),X8)</f>
        <v>41798</v>
      </c>
      <c r="S9" s="100">
        <f t="shared" ref="S9:X13" ca="1" si="2">IF(ISNUMBER(R9),IF(MONTH(R9)=MONTH(R9+1),R9+1,IF(R9&lt;TODAY(),""," ")),R9)</f>
        <v>41799</v>
      </c>
      <c r="T9" s="100">
        <f t="shared" ca="1" si="2"/>
        <v>41800</v>
      </c>
      <c r="U9" s="100">
        <f t="shared" ca="1" si="2"/>
        <v>41801</v>
      </c>
      <c r="V9" s="100">
        <f t="shared" ca="1" si="2"/>
        <v>41802</v>
      </c>
      <c r="W9" s="100">
        <f t="shared" ca="1" si="2"/>
        <v>41803</v>
      </c>
      <c r="X9" s="127">
        <f t="shared" ca="1" si="2"/>
        <v>41804</v>
      </c>
      <c r="Y9" s="136"/>
      <c r="Z9" s="126">
        <f ca="1">IF(ISNUMBER(AF8),IF(MONTH(AF8)=MONTH(AF8+1),AF8+1,IF(AF8&lt;TODAY(),""," ")),AF8)</f>
        <v>41826</v>
      </c>
      <c r="AA9" s="100">
        <f t="shared" ref="AA9:AF13" ca="1" si="3">IF(ISNUMBER(Z9),IF(MONTH(Z9)=MONTH(Z9+1),Z9+1,IF(Z9&lt;TODAY(),""," ")),Z9)</f>
        <v>41827</v>
      </c>
      <c r="AB9" s="100">
        <f t="shared" ca="1" si="3"/>
        <v>41828</v>
      </c>
      <c r="AC9" s="100">
        <f t="shared" ca="1" si="3"/>
        <v>41829</v>
      </c>
      <c r="AD9" s="100">
        <f t="shared" ca="1" si="3"/>
        <v>41830</v>
      </c>
      <c r="AE9" s="100">
        <f t="shared" ca="1" si="3"/>
        <v>41831</v>
      </c>
      <c r="AF9" s="127">
        <f t="shared" ca="1" si="3"/>
        <v>41832</v>
      </c>
      <c r="AG9" s="139"/>
      <c r="AH9" s="126">
        <f ca="1">IF(ISNUMBER(AN8),IF(MONTH(AN8)=MONTH(AN8+1),AN8+1,IF(AN8&lt;TODAY(),""," ")),AN8)</f>
        <v>41854</v>
      </c>
      <c r="AI9" s="100">
        <f t="shared" ref="AI9:AN13" ca="1" si="4">IF(ISNUMBER(AH9),IF(MONTH(AH9)=MONTH(AH9+1),AH9+1,IF(AH9&lt;TODAY(),""," ")),AH9)</f>
        <v>41855</v>
      </c>
      <c r="AJ9" s="100">
        <f t="shared" ca="1" si="4"/>
        <v>41856</v>
      </c>
      <c r="AK9" s="100">
        <f t="shared" ca="1" si="4"/>
        <v>41857</v>
      </c>
      <c r="AL9" s="100">
        <f t="shared" ca="1" si="4"/>
        <v>41858</v>
      </c>
      <c r="AM9" s="100">
        <f t="shared" ca="1" si="4"/>
        <v>41859</v>
      </c>
      <c r="AN9" s="127">
        <f t="shared" ca="1" si="4"/>
        <v>41860</v>
      </c>
      <c r="AO9" s="133"/>
      <c r="AP9" s="126">
        <f ca="1">IF(ISNUMBER(AV8),IF(MONTH(AV8)=MONTH(AV8+1),AV8+1,IF(AV8&lt;TODAY(),""," ")),AV8)</f>
        <v>41889</v>
      </c>
      <c r="AQ9" s="100">
        <f t="shared" ref="AQ9:AV13" ca="1" si="5">IF(ISNUMBER(AP9),IF(MONTH(AP9)=MONTH(AP9+1),AP9+1,IF(AP9&lt;TODAY(),""," ")),AP9)</f>
        <v>41890</v>
      </c>
      <c r="AR9" s="100">
        <f t="shared" ca="1" si="5"/>
        <v>41891</v>
      </c>
      <c r="AS9" s="100">
        <f t="shared" ca="1" si="5"/>
        <v>41892</v>
      </c>
      <c r="AT9" s="100">
        <f t="shared" ca="1" si="5"/>
        <v>41893</v>
      </c>
      <c r="AU9" s="100">
        <f t="shared" ca="1" si="5"/>
        <v>41894</v>
      </c>
      <c r="AV9" s="127">
        <f t="shared" ca="1" si="5"/>
        <v>41895</v>
      </c>
      <c r="AW9" s="79"/>
      <c r="AX9" s="126">
        <f ca="1">IF(ISNUMBER(BD8),IF(MONTH(BD8)=MONTH(BD8+1),BD8+1,IF(BD8&lt;TODAY(),""," ")),BD8)</f>
        <v>41917</v>
      </c>
      <c r="AY9" s="100">
        <f t="shared" ref="AY9:BD13" ca="1" si="6">IF(ISNUMBER(AX9),IF(MONTH(AX9)=MONTH(AX9+1),AX9+1,IF(AX9&lt;TODAY(),""," ")),AX9)</f>
        <v>41918</v>
      </c>
      <c r="AZ9" s="100">
        <f t="shared" ca="1" si="6"/>
        <v>41919</v>
      </c>
      <c r="BA9" s="100">
        <f t="shared" ca="1" si="6"/>
        <v>41920</v>
      </c>
      <c r="BB9" s="100">
        <f t="shared" ca="1" si="6"/>
        <v>41921</v>
      </c>
      <c r="BC9" s="100">
        <f t="shared" ca="1" si="6"/>
        <v>41922</v>
      </c>
      <c r="BD9" s="127">
        <f t="shared" ca="1" si="6"/>
        <v>41923</v>
      </c>
      <c r="BE9" s="139"/>
      <c r="BF9" s="126">
        <f ca="1">IF(ISNUMBER(BL8),IF(MONTH(BL8)=MONTH(BL8+1),BL8+1,IF(BL8&lt;TODAY(),""," ")),BL8)</f>
        <v>41945</v>
      </c>
      <c r="BG9" s="100">
        <f t="shared" ref="BG9:BL13" ca="1" si="7">IF(ISNUMBER(BF9),IF(MONTH(BF9)=MONTH(BF9+1),BF9+1,IF(BF9&lt;TODAY(),""," ")),BF9)</f>
        <v>41946</v>
      </c>
      <c r="BH9" s="100">
        <f t="shared" ca="1" si="7"/>
        <v>41947</v>
      </c>
      <c r="BI9" s="100">
        <f t="shared" ca="1" si="7"/>
        <v>41948</v>
      </c>
      <c r="BJ9" s="100">
        <f t="shared" ca="1" si="7"/>
        <v>41949</v>
      </c>
      <c r="BK9" s="100">
        <f t="shared" ca="1" si="7"/>
        <v>41950</v>
      </c>
      <c r="BL9" s="127">
        <f t="shared" ca="1" si="7"/>
        <v>41951</v>
      </c>
      <c r="BM9" s="133"/>
      <c r="BN9" s="126">
        <f ca="1">IF(ISNUMBER(BT8),IF(MONTH(BT8)=MONTH(BT8+1),BT8+1,IF(BT8&lt;TODAY(),""," ")),BT8)</f>
        <v>41980</v>
      </c>
      <c r="BO9" s="100">
        <f t="shared" ref="BO9:BT13" ca="1" si="8">IF(ISNUMBER(BN9),IF(MONTH(BN9)=MONTH(BN9+1),BN9+1,IF(BN9&lt;TODAY(),""," ")),BN9)</f>
        <v>41981</v>
      </c>
      <c r="BP9" s="100">
        <f t="shared" ca="1" si="8"/>
        <v>41982</v>
      </c>
      <c r="BQ9" s="100">
        <f t="shared" ca="1" si="8"/>
        <v>41983</v>
      </c>
      <c r="BR9" s="100">
        <f t="shared" ca="1" si="8"/>
        <v>41984</v>
      </c>
      <c r="BS9" s="100">
        <f t="shared" ca="1" si="8"/>
        <v>41985</v>
      </c>
      <c r="BT9" s="127">
        <f t="shared" ca="1" si="8"/>
        <v>41986</v>
      </c>
      <c r="BU9" s="136"/>
      <c r="BV9" s="126">
        <f ca="1">IF(ISNUMBER(CB8),IF(MONTH(CB8)=MONTH(CB8+1),CB8+1,IF(CB8&lt;TODAY(),""," ")),CB8)</f>
        <v>42008</v>
      </c>
      <c r="BW9" s="100">
        <f t="shared" ref="BW9:CB13" ca="1" si="9">IF(ISNUMBER(BV9),IF(MONTH(BV9)=MONTH(BV9+1),BV9+1,IF(BV9&lt;TODAY(),""," ")),BV9)</f>
        <v>42009</v>
      </c>
      <c r="BX9" s="100">
        <f t="shared" ca="1" si="9"/>
        <v>42010</v>
      </c>
      <c r="BY9" s="100">
        <f t="shared" ca="1" si="9"/>
        <v>42011</v>
      </c>
      <c r="BZ9" s="100">
        <f t="shared" ca="1" si="9"/>
        <v>42012</v>
      </c>
      <c r="CA9" s="100">
        <f t="shared" ca="1" si="9"/>
        <v>42013</v>
      </c>
      <c r="CB9" s="127">
        <f t="shared" ca="1" si="9"/>
        <v>42014</v>
      </c>
      <c r="CC9" s="139"/>
      <c r="CD9" s="126">
        <f ca="1">IF(ISNUMBER(CJ8),IF(MONTH(CJ8)=MONTH(CJ8+1),CJ8+1,IF(CJ8&lt;TODAY(),""," ")),CJ8)</f>
        <v>42043</v>
      </c>
      <c r="CE9" s="100">
        <f t="shared" ref="CE9:CJ13" ca="1" si="10">IF(ISNUMBER(CD9),IF(MONTH(CD9)=MONTH(CD9+1),CD9+1,IF(CD9&lt;TODAY(),""," ")),CD9)</f>
        <v>42044</v>
      </c>
      <c r="CF9" s="100">
        <f t="shared" ca="1" si="10"/>
        <v>42045</v>
      </c>
      <c r="CG9" s="100">
        <f t="shared" ca="1" si="10"/>
        <v>42046</v>
      </c>
      <c r="CH9" s="100">
        <f t="shared" ca="1" si="10"/>
        <v>42047</v>
      </c>
      <c r="CI9" s="100">
        <f t="shared" ca="1" si="10"/>
        <v>42048</v>
      </c>
      <c r="CJ9" s="127">
        <f t="shared" ca="1" si="10"/>
        <v>42049</v>
      </c>
      <c r="CK9" s="133"/>
      <c r="CL9" s="126">
        <f ca="1">IF(ISNUMBER(CR8),IF(MONTH(CR8)=MONTH(CR8+1),CR8+1,IF(CR8&lt;TODAY(),""," ")),CR8)</f>
        <v>42071</v>
      </c>
      <c r="CM9" s="100">
        <f t="shared" ref="CM9:CR13" ca="1" si="11">IF(ISNUMBER(CL9),IF(MONTH(CL9)=MONTH(CL9+1),CL9+1,IF(CL9&lt;TODAY(),""," ")),CL9)</f>
        <v>42072</v>
      </c>
      <c r="CN9" s="100">
        <f t="shared" ca="1" si="11"/>
        <v>42073</v>
      </c>
      <c r="CO9" s="100">
        <f t="shared" ca="1" si="11"/>
        <v>42074</v>
      </c>
      <c r="CP9" s="100">
        <f t="shared" ca="1" si="11"/>
        <v>42075</v>
      </c>
      <c r="CQ9" s="100">
        <f t="shared" ca="1" si="11"/>
        <v>42076</v>
      </c>
      <c r="CR9" s="127">
        <f t="shared" ca="1" si="11"/>
        <v>42077</v>
      </c>
      <c r="CS9" s="78"/>
    </row>
    <row r="10" spans="1:97" ht="12" customHeight="1">
      <c r="A10" s="78"/>
      <c r="B10" s="126">
        <f ca="1">IF(ISNUMBER(H9),IF(MONTH(H9)=MONTH(H9+1),H9+1,IF(H9&lt;TODAY(),""," ")),H9)</f>
        <v>41742</v>
      </c>
      <c r="C10" s="100">
        <f t="shared" ca="1" si="0"/>
        <v>41743</v>
      </c>
      <c r="D10" s="100">
        <f t="shared" ca="1" si="0"/>
        <v>41744</v>
      </c>
      <c r="E10" s="100">
        <f t="shared" ca="1" si="0"/>
        <v>41745</v>
      </c>
      <c r="F10" s="100">
        <f t="shared" ca="1" si="0"/>
        <v>41746</v>
      </c>
      <c r="G10" s="100">
        <f t="shared" ca="1" si="0"/>
        <v>41747</v>
      </c>
      <c r="H10" s="127">
        <f t="shared" ca="1" si="0"/>
        <v>41748</v>
      </c>
      <c r="I10" s="139"/>
      <c r="J10" s="126">
        <f ca="1">IF(ISNUMBER(P9),IF(MONTH(P9)=MONTH(P9+1),P9+1,IF(P9&lt;TODAY(),""," ")),P9)</f>
        <v>41770</v>
      </c>
      <c r="K10" s="100">
        <f t="shared" ca="1" si="1"/>
        <v>41771</v>
      </c>
      <c r="L10" s="100">
        <f t="shared" ca="1" si="1"/>
        <v>41772</v>
      </c>
      <c r="M10" s="100">
        <f t="shared" ca="1" si="1"/>
        <v>41773</v>
      </c>
      <c r="N10" s="100">
        <f t="shared" ca="1" si="1"/>
        <v>41774</v>
      </c>
      <c r="O10" s="100">
        <f t="shared" ca="1" si="1"/>
        <v>41775</v>
      </c>
      <c r="P10" s="127">
        <f t="shared" ca="1" si="1"/>
        <v>41776</v>
      </c>
      <c r="Q10" s="133"/>
      <c r="R10" s="126">
        <f ca="1">IF(ISNUMBER(X9),IF(MONTH(X9)=MONTH(X9+1),X9+1,IF(X9&lt;TODAY(),""," ")),X9)</f>
        <v>41805</v>
      </c>
      <c r="S10" s="100">
        <f t="shared" ca="1" si="2"/>
        <v>41806</v>
      </c>
      <c r="T10" s="100">
        <f t="shared" ca="1" si="2"/>
        <v>41807</v>
      </c>
      <c r="U10" s="100">
        <f t="shared" ca="1" si="2"/>
        <v>41808</v>
      </c>
      <c r="V10" s="100">
        <f t="shared" ca="1" si="2"/>
        <v>41809</v>
      </c>
      <c r="W10" s="100">
        <f t="shared" ca="1" si="2"/>
        <v>41810</v>
      </c>
      <c r="X10" s="127">
        <f t="shared" ca="1" si="2"/>
        <v>41811</v>
      </c>
      <c r="Y10" s="136"/>
      <c r="Z10" s="126">
        <f ca="1">IF(ISNUMBER(AF9),IF(MONTH(AF9)=MONTH(AF9+1),AF9+1,IF(AF9&lt;TODAY(),""," ")),AF9)</f>
        <v>41833</v>
      </c>
      <c r="AA10" s="100">
        <f t="shared" ca="1" si="3"/>
        <v>41834</v>
      </c>
      <c r="AB10" s="100">
        <f t="shared" ca="1" si="3"/>
        <v>41835</v>
      </c>
      <c r="AC10" s="100">
        <f t="shared" ca="1" si="3"/>
        <v>41836</v>
      </c>
      <c r="AD10" s="100">
        <f t="shared" ca="1" si="3"/>
        <v>41837</v>
      </c>
      <c r="AE10" s="100">
        <f t="shared" ca="1" si="3"/>
        <v>41838</v>
      </c>
      <c r="AF10" s="127">
        <f t="shared" ca="1" si="3"/>
        <v>41839</v>
      </c>
      <c r="AG10" s="139"/>
      <c r="AH10" s="126">
        <f ca="1">IF(ISNUMBER(AN9),IF(MONTH(AN9)=MONTH(AN9+1),AN9+1,IF(AN9&lt;TODAY(),""," ")),AN9)</f>
        <v>41861</v>
      </c>
      <c r="AI10" s="100">
        <f t="shared" ca="1" si="4"/>
        <v>41862</v>
      </c>
      <c r="AJ10" s="100">
        <f t="shared" ca="1" si="4"/>
        <v>41863</v>
      </c>
      <c r="AK10" s="100">
        <f t="shared" ca="1" si="4"/>
        <v>41864</v>
      </c>
      <c r="AL10" s="100">
        <f t="shared" ca="1" si="4"/>
        <v>41865</v>
      </c>
      <c r="AM10" s="100">
        <f t="shared" ca="1" si="4"/>
        <v>41866</v>
      </c>
      <c r="AN10" s="127">
        <f t="shared" ca="1" si="4"/>
        <v>41867</v>
      </c>
      <c r="AO10" s="133"/>
      <c r="AP10" s="126">
        <f ca="1">IF(ISNUMBER(AV9),IF(MONTH(AV9)=MONTH(AV9+1),AV9+1,IF(AV9&lt;TODAY(),""," ")),AV9)</f>
        <v>41896</v>
      </c>
      <c r="AQ10" s="100">
        <f t="shared" ca="1" si="5"/>
        <v>41897</v>
      </c>
      <c r="AR10" s="100">
        <f t="shared" ca="1" si="5"/>
        <v>41898</v>
      </c>
      <c r="AS10" s="100">
        <f t="shared" ca="1" si="5"/>
        <v>41899</v>
      </c>
      <c r="AT10" s="100">
        <f t="shared" ca="1" si="5"/>
        <v>41900</v>
      </c>
      <c r="AU10" s="100">
        <f t="shared" ca="1" si="5"/>
        <v>41901</v>
      </c>
      <c r="AV10" s="127">
        <f t="shared" ca="1" si="5"/>
        <v>41902</v>
      </c>
      <c r="AW10" s="79"/>
      <c r="AX10" s="126">
        <f ca="1">IF(ISNUMBER(BD9),IF(MONTH(BD9)=MONTH(BD9+1),BD9+1,IF(BD9&lt;TODAY(),""," ")),BD9)</f>
        <v>41924</v>
      </c>
      <c r="AY10" s="100">
        <f t="shared" ca="1" si="6"/>
        <v>41925</v>
      </c>
      <c r="AZ10" s="100">
        <f t="shared" ca="1" si="6"/>
        <v>41926</v>
      </c>
      <c r="BA10" s="100">
        <f t="shared" ca="1" si="6"/>
        <v>41927</v>
      </c>
      <c r="BB10" s="100">
        <f t="shared" ca="1" si="6"/>
        <v>41928</v>
      </c>
      <c r="BC10" s="100">
        <f t="shared" ca="1" si="6"/>
        <v>41929</v>
      </c>
      <c r="BD10" s="127">
        <f t="shared" ca="1" si="6"/>
        <v>41930</v>
      </c>
      <c r="BE10" s="139"/>
      <c r="BF10" s="126">
        <f ca="1">IF(ISNUMBER(BL9),IF(MONTH(BL9)=MONTH(BL9+1),BL9+1,IF(BL9&lt;TODAY(),""," ")),BL9)</f>
        <v>41952</v>
      </c>
      <c r="BG10" s="100">
        <f t="shared" ca="1" si="7"/>
        <v>41953</v>
      </c>
      <c r="BH10" s="100">
        <f t="shared" ca="1" si="7"/>
        <v>41954</v>
      </c>
      <c r="BI10" s="100">
        <f t="shared" ca="1" si="7"/>
        <v>41955</v>
      </c>
      <c r="BJ10" s="100">
        <f t="shared" ca="1" si="7"/>
        <v>41956</v>
      </c>
      <c r="BK10" s="100">
        <f t="shared" ca="1" si="7"/>
        <v>41957</v>
      </c>
      <c r="BL10" s="127">
        <f t="shared" ca="1" si="7"/>
        <v>41958</v>
      </c>
      <c r="BM10" s="133"/>
      <c r="BN10" s="126">
        <f ca="1">IF(ISNUMBER(BT9),IF(MONTH(BT9)=MONTH(BT9+1),BT9+1,IF(BT9&lt;TODAY(),""," ")),BT9)</f>
        <v>41987</v>
      </c>
      <c r="BO10" s="100">
        <f t="shared" ca="1" si="8"/>
        <v>41988</v>
      </c>
      <c r="BP10" s="100">
        <f t="shared" ca="1" si="8"/>
        <v>41989</v>
      </c>
      <c r="BQ10" s="100">
        <f t="shared" ca="1" si="8"/>
        <v>41990</v>
      </c>
      <c r="BR10" s="100">
        <f t="shared" ca="1" si="8"/>
        <v>41991</v>
      </c>
      <c r="BS10" s="100">
        <f t="shared" ca="1" si="8"/>
        <v>41992</v>
      </c>
      <c r="BT10" s="127">
        <f t="shared" ca="1" si="8"/>
        <v>41993</v>
      </c>
      <c r="BU10" s="136"/>
      <c r="BV10" s="126">
        <f ca="1">IF(ISNUMBER(CB9),IF(MONTH(CB9)=MONTH(CB9+1),CB9+1,IF(CB9&lt;TODAY(),""," ")),CB9)</f>
        <v>42015</v>
      </c>
      <c r="BW10" s="100">
        <f t="shared" ca="1" si="9"/>
        <v>42016</v>
      </c>
      <c r="BX10" s="100">
        <f t="shared" ca="1" si="9"/>
        <v>42017</v>
      </c>
      <c r="BY10" s="100">
        <f t="shared" ca="1" si="9"/>
        <v>42018</v>
      </c>
      <c r="BZ10" s="100">
        <f t="shared" ca="1" si="9"/>
        <v>42019</v>
      </c>
      <c r="CA10" s="100">
        <f t="shared" ca="1" si="9"/>
        <v>42020</v>
      </c>
      <c r="CB10" s="127">
        <f t="shared" ca="1" si="9"/>
        <v>42021</v>
      </c>
      <c r="CC10" s="139"/>
      <c r="CD10" s="126">
        <f ca="1">IF(ISNUMBER(CJ9),IF(MONTH(CJ9)=MONTH(CJ9+1),CJ9+1,IF(CJ9&lt;TODAY(),""," ")),CJ9)</f>
        <v>42050</v>
      </c>
      <c r="CE10" s="100">
        <f t="shared" ca="1" si="10"/>
        <v>42051</v>
      </c>
      <c r="CF10" s="100">
        <f t="shared" ca="1" si="10"/>
        <v>42052</v>
      </c>
      <c r="CG10" s="100">
        <f t="shared" ca="1" si="10"/>
        <v>42053</v>
      </c>
      <c r="CH10" s="100">
        <f t="shared" ca="1" si="10"/>
        <v>42054</v>
      </c>
      <c r="CI10" s="100">
        <f t="shared" ca="1" si="10"/>
        <v>42055</v>
      </c>
      <c r="CJ10" s="127">
        <f t="shared" ca="1" si="10"/>
        <v>42056</v>
      </c>
      <c r="CK10" s="133"/>
      <c r="CL10" s="126">
        <f ca="1">IF(ISNUMBER(CR9),IF(MONTH(CR9)=MONTH(CR9+1),CR9+1,IF(CR9&lt;TODAY(),""," ")),CR9)</f>
        <v>42078</v>
      </c>
      <c r="CM10" s="100">
        <f t="shared" ca="1" si="11"/>
        <v>42079</v>
      </c>
      <c r="CN10" s="100">
        <f t="shared" ca="1" si="11"/>
        <v>42080</v>
      </c>
      <c r="CO10" s="100">
        <f t="shared" ca="1" si="11"/>
        <v>42081</v>
      </c>
      <c r="CP10" s="100">
        <f t="shared" ca="1" si="11"/>
        <v>42082</v>
      </c>
      <c r="CQ10" s="100">
        <f t="shared" ca="1" si="11"/>
        <v>42083</v>
      </c>
      <c r="CR10" s="127">
        <f t="shared" ca="1" si="11"/>
        <v>42084</v>
      </c>
      <c r="CS10" s="78"/>
    </row>
    <row r="11" spans="1:97" ht="12" customHeight="1">
      <c r="A11" s="78"/>
      <c r="B11" s="126">
        <f ca="1">IF(ISNUMBER(H10),IF(MONTH(H10)=MONTH(H10+1),H10+1,IF(H10&lt;TODAY(),""," ")),H10)</f>
        <v>41749</v>
      </c>
      <c r="C11" s="100">
        <f t="shared" ca="1" si="0"/>
        <v>41750</v>
      </c>
      <c r="D11" s="100">
        <f t="shared" ca="1" si="0"/>
        <v>41751</v>
      </c>
      <c r="E11" s="100">
        <f t="shared" ca="1" si="0"/>
        <v>41752</v>
      </c>
      <c r="F11" s="100">
        <f t="shared" ca="1" si="0"/>
        <v>41753</v>
      </c>
      <c r="G11" s="100">
        <f t="shared" ca="1" si="0"/>
        <v>41754</v>
      </c>
      <c r="H11" s="127">
        <f t="shared" ca="1" si="0"/>
        <v>41755</v>
      </c>
      <c r="I11" s="139"/>
      <c r="J11" s="126">
        <f ca="1">IF(ISNUMBER(P10),IF(MONTH(P10)=MONTH(P10+1),P10+1,IF(P10&lt;TODAY(),""," ")),P10)</f>
        <v>41777</v>
      </c>
      <c r="K11" s="100">
        <f t="shared" ca="1" si="1"/>
        <v>41778</v>
      </c>
      <c r="L11" s="100">
        <f t="shared" ca="1" si="1"/>
        <v>41779</v>
      </c>
      <c r="M11" s="100">
        <f t="shared" ca="1" si="1"/>
        <v>41780</v>
      </c>
      <c r="N11" s="100">
        <f t="shared" ca="1" si="1"/>
        <v>41781</v>
      </c>
      <c r="O11" s="100">
        <f t="shared" ca="1" si="1"/>
        <v>41782</v>
      </c>
      <c r="P11" s="127">
        <f t="shared" ca="1" si="1"/>
        <v>41783</v>
      </c>
      <c r="Q11" s="133"/>
      <c r="R11" s="126">
        <f ca="1">IF(ISNUMBER(X10),IF(MONTH(X10)=MONTH(X10+1),X10+1,IF(X10&lt;TODAY(),""," ")),X10)</f>
        <v>41812</v>
      </c>
      <c r="S11" s="100">
        <f t="shared" ca="1" si="2"/>
        <v>41813</v>
      </c>
      <c r="T11" s="100">
        <f t="shared" ca="1" si="2"/>
        <v>41814</v>
      </c>
      <c r="U11" s="100">
        <f t="shared" ca="1" si="2"/>
        <v>41815</v>
      </c>
      <c r="V11" s="100">
        <f t="shared" ca="1" si="2"/>
        <v>41816</v>
      </c>
      <c r="W11" s="100">
        <f t="shared" ca="1" si="2"/>
        <v>41817</v>
      </c>
      <c r="X11" s="127">
        <f t="shared" ca="1" si="2"/>
        <v>41818</v>
      </c>
      <c r="Y11" s="136"/>
      <c r="Z11" s="126">
        <f ca="1">IF(ISNUMBER(AF10),IF(MONTH(AF10)=MONTH(AF10+1),AF10+1,IF(AF10&lt;TODAY(),""," ")),AF10)</f>
        <v>41840</v>
      </c>
      <c r="AA11" s="100">
        <f t="shared" ca="1" si="3"/>
        <v>41841</v>
      </c>
      <c r="AB11" s="100">
        <f t="shared" ca="1" si="3"/>
        <v>41842</v>
      </c>
      <c r="AC11" s="100">
        <f t="shared" ca="1" si="3"/>
        <v>41843</v>
      </c>
      <c r="AD11" s="100">
        <f t="shared" ca="1" si="3"/>
        <v>41844</v>
      </c>
      <c r="AE11" s="100">
        <f t="shared" ca="1" si="3"/>
        <v>41845</v>
      </c>
      <c r="AF11" s="127">
        <f t="shared" ca="1" si="3"/>
        <v>41846</v>
      </c>
      <c r="AG11" s="139"/>
      <c r="AH11" s="126">
        <f ca="1">IF(ISNUMBER(AN10),IF(MONTH(AN10)=MONTH(AN10+1),AN10+1,IF(AN10&lt;TODAY(),""," ")),AN10)</f>
        <v>41868</v>
      </c>
      <c r="AI11" s="100">
        <f t="shared" ca="1" si="4"/>
        <v>41869</v>
      </c>
      <c r="AJ11" s="100">
        <f t="shared" ca="1" si="4"/>
        <v>41870</v>
      </c>
      <c r="AK11" s="100">
        <f t="shared" ca="1" si="4"/>
        <v>41871</v>
      </c>
      <c r="AL11" s="100">
        <f t="shared" ca="1" si="4"/>
        <v>41872</v>
      </c>
      <c r="AM11" s="100">
        <f t="shared" ca="1" si="4"/>
        <v>41873</v>
      </c>
      <c r="AN11" s="127">
        <f t="shared" ca="1" si="4"/>
        <v>41874</v>
      </c>
      <c r="AO11" s="133"/>
      <c r="AP11" s="126">
        <f ca="1">IF(ISNUMBER(AV10),IF(MONTH(AV10)=MONTH(AV10+1),AV10+1,IF(AV10&lt;TODAY(),""," ")),AV10)</f>
        <v>41903</v>
      </c>
      <c r="AQ11" s="100">
        <f t="shared" ca="1" si="5"/>
        <v>41904</v>
      </c>
      <c r="AR11" s="100">
        <f t="shared" ca="1" si="5"/>
        <v>41905</v>
      </c>
      <c r="AS11" s="100">
        <f t="shared" ca="1" si="5"/>
        <v>41906</v>
      </c>
      <c r="AT11" s="100">
        <f t="shared" ca="1" si="5"/>
        <v>41907</v>
      </c>
      <c r="AU11" s="100">
        <f t="shared" ca="1" si="5"/>
        <v>41908</v>
      </c>
      <c r="AV11" s="127">
        <f t="shared" ca="1" si="5"/>
        <v>41909</v>
      </c>
      <c r="AW11" s="79"/>
      <c r="AX11" s="126">
        <f ca="1">IF(ISNUMBER(BD10),IF(MONTH(BD10)=MONTH(BD10+1),BD10+1,IF(BD10&lt;TODAY(),""," ")),BD10)</f>
        <v>41931</v>
      </c>
      <c r="AY11" s="100">
        <f t="shared" ca="1" si="6"/>
        <v>41932</v>
      </c>
      <c r="AZ11" s="100">
        <f t="shared" ca="1" si="6"/>
        <v>41933</v>
      </c>
      <c r="BA11" s="100">
        <f t="shared" ca="1" si="6"/>
        <v>41934</v>
      </c>
      <c r="BB11" s="100">
        <f t="shared" ca="1" si="6"/>
        <v>41935</v>
      </c>
      <c r="BC11" s="100">
        <f t="shared" ca="1" si="6"/>
        <v>41936</v>
      </c>
      <c r="BD11" s="127">
        <f t="shared" ca="1" si="6"/>
        <v>41937</v>
      </c>
      <c r="BE11" s="139"/>
      <c r="BF11" s="126">
        <f ca="1">IF(ISNUMBER(BL10),IF(MONTH(BL10)=MONTH(BL10+1),BL10+1,IF(BL10&lt;TODAY(),""," ")),BL10)</f>
        <v>41959</v>
      </c>
      <c r="BG11" s="100">
        <f t="shared" ca="1" si="7"/>
        <v>41960</v>
      </c>
      <c r="BH11" s="100">
        <f t="shared" ca="1" si="7"/>
        <v>41961</v>
      </c>
      <c r="BI11" s="100">
        <f t="shared" ca="1" si="7"/>
        <v>41962</v>
      </c>
      <c r="BJ11" s="100">
        <f t="shared" ca="1" si="7"/>
        <v>41963</v>
      </c>
      <c r="BK11" s="100">
        <f t="shared" ca="1" si="7"/>
        <v>41964</v>
      </c>
      <c r="BL11" s="127">
        <f t="shared" ca="1" si="7"/>
        <v>41965</v>
      </c>
      <c r="BM11" s="133"/>
      <c r="BN11" s="126">
        <f ca="1">IF(ISNUMBER(BT10),IF(MONTH(BT10)=MONTH(BT10+1),BT10+1,IF(BT10&lt;TODAY(),""," ")),BT10)</f>
        <v>41994</v>
      </c>
      <c r="BO11" s="100">
        <f t="shared" ca="1" si="8"/>
        <v>41995</v>
      </c>
      <c r="BP11" s="100">
        <f t="shared" ca="1" si="8"/>
        <v>41996</v>
      </c>
      <c r="BQ11" s="100">
        <f t="shared" ca="1" si="8"/>
        <v>41997</v>
      </c>
      <c r="BR11" s="100">
        <f t="shared" ca="1" si="8"/>
        <v>41998</v>
      </c>
      <c r="BS11" s="100">
        <f t="shared" ca="1" si="8"/>
        <v>41999</v>
      </c>
      <c r="BT11" s="127">
        <f t="shared" ca="1" si="8"/>
        <v>42000</v>
      </c>
      <c r="BU11" s="136"/>
      <c r="BV11" s="126">
        <f ca="1">IF(ISNUMBER(CB10),IF(MONTH(CB10)=MONTH(CB10+1),CB10+1,IF(CB10&lt;TODAY(),""," ")),CB10)</f>
        <v>42022</v>
      </c>
      <c r="BW11" s="100">
        <f t="shared" ca="1" si="9"/>
        <v>42023</v>
      </c>
      <c r="BX11" s="100">
        <f t="shared" ca="1" si="9"/>
        <v>42024</v>
      </c>
      <c r="BY11" s="100">
        <f t="shared" ca="1" si="9"/>
        <v>42025</v>
      </c>
      <c r="BZ11" s="100">
        <f t="shared" ca="1" si="9"/>
        <v>42026</v>
      </c>
      <c r="CA11" s="100">
        <f t="shared" ca="1" si="9"/>
        <v>42027</v>
      </c>
      <c r="CB11" s="127">
        <f t="shared" ca="1" si="9"/>
        <v>42028</v>
      </c>
      <c r="CC11" s="139"/>
      <c r="CD11" s="126">
        <f ca="1">IF(ISNUMBER(CJ10),IF(MONTH(CJ10)=MONTH(CJ10+1),CJ10+1,IF(CJ10&lt;TODAY(),""," ")),CJ10)</f>
        <v>42057</v>
      </c>
      <c r="CE11" s="100">
        <f t="shared" ca="1" si="10"/>
        <v>42058</v>
      </c>
      <c r="CF11" s="100">
        <f t="shared" ca="1" si="10"/>
        <v>42059</v>
      </c>
      <c r="CG11" s="100">
        <f t="shared" ca="1" si="10"/>
        <v>42060</v>
      </c>
      <c r="CH11" s="100">
        <f t="shared" ca="1" si="10"/>
        <v>42061</v>
      </c>
      <c r="CI11" s="100">
        <f t="shared" ca="1" si="10"/>
        <v>42062</v>
      </c>
      <c r="CJ11" s="127">
        <f t="shared" ca="1" si="10"/>
        <v>42063</v>
      </c>
      <c r="CK11" s="133"/>
      <c r="CL11" s="126">
        <f ca="1">IF(ISNUMBER(CR10),IF(MONTH(CR10)=MONTH(CR10+1),CR10+1,IF(CR10&lt;TODAY(),""," ")),CR10)</f>
        <v>42085</v>
      </c>
      <c r="CM11" s="100">
        <f t="shared" ca="1" si="11"/>
        <v>42086</v>
      </c>
      <c r="CN11" s="100">
        <f t="shared" ca="1" si="11"/>
        <v>42087</v>
      </c>
      <c r="CO11" s="100">
        <f t="shared" ca="1" si="11"/>
        <v>42088</v>
      </c>
      <c r="CP11" s="100">
        <f t="shared" ca="1" si="11"/>
        <v>42089</v>
      </c>
      <c r="CQ11" s="100">
        <f t="shared" ca="1" si="11"/>
        <v>42090</v>
      </c>
      <c r="CR11" s="127">
        <f t="shared" ca="1" si="11"/>
        <v>42091</v>
      </c>
      <c r="CS11" s="78"/>
    </row>
    <row r="12" spans="1:97" ht="12" customHeight="1">
      <c r="A12" s="78"/>
      <c r="B12" s="126">
        <f ca="1">IF(ISNUMBER(H11),IF(MONTH(H11)=MONTH(H11+1),H11+1,IF(H11&lt;TODAY(),""," ")),H11)</f>
        <v>41756</v>
      </c>
      <c r="C12" s="100">
        <f t="shared" ca="1" si="0"/>
        <v>41757</v>
      </c>
      <c r="D12" s="100">
        <f t="shared" ca="1" si="0"/>
        <v>41758</v>
      </c>
      <c r="E12" s="100">
        <f t="shared" ca="1" si="0"/>
        <v>41759</v>
      </c>
      <c r="F12" s="100" t="str">
        <f t="shared" ca="1" si="0"/>
        <v/>
      </c>
      <c r="G12" s="100" t="str">
        <f t="shared" ca="1" si="0"/>
        <v/>
      </c>
      <c r="H12" s="127" t="str">
        <f t="shared" ca="1" si="0"/>
        <v/>
      </c>
      <c r="I12" s="139"/>
      <c r="J12" s="126">
        <f ca="1">IF(ISNUMBER(P11),IF(MONTH(P11)=MONTH(P11+1),P11+1,IF(P11&lt;TODAY(),""," ")),P11)</f>
        <v>41784</v>
      </c>
      <c r="K12" s="100">
        <f t="shared" ca="1" si="1"/>
        <v>41785</v>
      </c>
      <c r="L12" s="100">
        <f t="shared" ca="1" si="1"/>
        <v>41786</v>
      </c>
      <c r="M12" s="100">
        <f t="shared" ca="1" si="1"/>
        <v>41787</v>
      </c>
      <c r="N12" s="100">
        <f t="shared" ca="1" si="1"/>
        <v>41788</v>
      </c>
      <c r="O12" s="100">
        <f t="shared" ca="1" si="1"/>
        <v>41789</v>
      </c>
      <c r="P12" s="127">
        <f t="shared" ca="1" si="1"/>
        <v>41790</v>
      </c>
      <c r="Q12" s="133"/>
      <c r="R12" s="126">
        <f ca="1">IF(ISNUMBER(X11),IF(MONTH(X11)=MONTH(X11+1),X11+1,IF(X11&lt;TODAY(),""," ")),X11)</f>
        <v>41819</v>
      </c>
      <c r="S12" s="100">
        <f t="shared" ca="1" si="2"/>
        <v>41820</v>
      </c>
      <c r="T12" s="100" t="str">
        <f t="shared" ca="1" si="2"/>
        <v xml:space="preserve"> </v>
      </c>
      <c r="U12" s="100" t="str">
        <f t="shared" ca="1" si="2"/>
        <v xml:space="preserve"> </v>
      </c>
      <c r="V12" s="100" t="str">
        <f t="shared" ca="1" si="2"/>
        <v xml:space="preserve"> </v>
      </c>
      <c r="W12" s="100" t="str">
        <f t="shared" ca="1" si="2"/>
        <v xml:space="preserve"> </v>
      </c>
      <c r="X12" s="127" t="str">
        <f t="shared" ca="1" si="2"/>
        <v xml:space="preserve"> </v>
      </c>
      <c r="Y12" s="136"/>
      <c r="Z12" s="126">
        <f ca="1">IF(ISNUMBER(AF11),IF(MONTH(AF11)=MONTH(AF11+1),AF11+1,IF(AF11&lt;TODAY(),""," ")),AF11)</f>
        <v>41847</v>
      </c>
      <c r="AA12" s="100">
        <f t="shared" ca="1" si="3"/>
        <v>41848</v>
      </c>
      <c r="AB12" s="100">
        <f t="shared" ca="1" si="3"/>
        <v>41849</v>
      </c>
      <c r="AC12" s="100">
        <f t="shared" ca="1" si="3"/>
        <v>41850</v>
      </c>
      <c r="AD12" s="100">
        <f t="shared" ca="1" si="3"/>
        <v>41851</v>
      </c>
      <c r="AE12" s="100" t="str">
        <f t="shared" ca="1" si="3"/>
        <v xml:space="preserve"> </v>
      </c>
      <c r="AF12" s="127" t="str">
        <f t="shared" ca="1" si="3"/>
        <v xml:space="preserve"> </v>
      </c>
      <c r="AG12" s="139"/>
      <c r="AH12" s="126">
        <f ca="1">IF(ISNUMBER(AN11),IF(MONTH(AN11)=MONTH(AN11+1),AN11+1,IF(AN11&lt;TODAY(),""," ")),AN11)</f>
        <v>41875</v>
      </c>
      <c r="AI12" s="100">
        <f t="shared" ca="1" si="4"/>
        <v>41876</v>
      </c>
      <c r="AJ12" s="100">
        <f t="shared" ca="1" si="4"/>
        <v>41877</v>
      </c>
      <c r="AK12" s="100">
        <f t="shared" ca="1" si="4"/>
        <v>41878</v>
      </c>
      <c r="AL12" s="100">
        <f t="shared" ca="1" si="4"/>
        <v>41879</v>
      </c>
      <c r="AM12" s="100">
        <f t="shared" ca="1" si="4"/>
        <v>41880</v>
      </c>
      <c r="AN12" s="127">
        <f t="shared" ca="1" si="4"/>
        <v>41881</v>
      </c>
      <c r="AO12" s="133"/>
      <c r="AP12" s="126">
        <f ca="1">IF(ISNUMBER(AV11),IF(MONTH(AV11)=MONTH(AV11+1),AV11+1,IF(AV11&lt;TODAY(),""," ")),AV11)</f>
        <v>41910</v>
      </c>
      <c r="AQ12" s="100">
        <f t="shared" ca="1" si="5"/>
        <v>41911</v>
      </c>
      <c r="AR12" s="100">
        <f t="shared" ca="1" si="5"/>
        <v>41912</v>
      </c>
      <c r="AS12" s="100" t="str">
        <f t="shared" ca="1" si="5"/>
        <v xml:space="preserve"> </v>
      </c>
      <c r="AT12" s="100" t="str">
        <f t="shared" ca="1" si="5"/>
        <v xml:space="preserve"> </v>
      </c>
      <c r="AU12" s="100" t="str">
        <f t="shared" ca="1" si="5"/>
        <v xml:space="preserve"> </v>
      </c>
      <c r="AV12" s="127" t="str">
        <f t="shared" ca="1" si="5"/>
        <v xml:space="preserve"> </v>
      </c>
      <c r="AW12" s="79"/>
      <c r="AX12" s="126">
        <f ca="1">IF(ISNUMBER(BD11),IF(MONTH(BD11)=MONTH(BD11+1),BD11+1,IF(BD11&lt;TODAY(),""," ")),BD11)</f>
        <v>41938</v>
      </c>
      <c r="AY12" s="100">
        <f t="shared" ca="1" si="6"/>
        <v>41939</v>
      </c>
      <c r="AZ12" s="100">
        <f t="shared" ca="1" si="6"/>
        <v>41940</v>
      </c>
      <c r="BA12" s="100">
        <f t="shared" ca="1" si="6"/>
        <v>41941</v>
      </c>
      <c r="BB12" s="100">
        <f t="shared" ca="1" si="6"/>
        <v>41942</v>
      </c>
      <c r="BC12" s="100">
        <f t="shared" ca="1" si="6"/>
        <v>41943</v>
      </c>
      <c r="BD12" s="127" t="str">
        <f t="shared" ca="1" si="6"/>
        <v xml:space="preserve"> </v>
      </c>
      <c r="BE12" s="139"/>
      <c r="BF12" s="126">
        <f ca="1">IF(ISNUMBER(BL11),IF(MONTH(BL11)=MONTH(BL11+1),BL11+1,IF(BL11&lt;TODAY(),""," ")),BL11)</f>
        <v>41966</v>
      </c>
      <c r="BG12" s="100">
        <f t="shared" ca="1" si="7"/>
        <v>41967</v>
      </c>
      <c r="BH12" s="100">
        <f t="shared" ca="1" si="7"/>
        <v>41968</v>
      </c>
      <c r="BI12" s="100">
        <f t="shared" ca="1" si="7"/>
        <v>41969</v>
      </c>
      <c r="BJ12" s="100">
        <f t="shared" ca="1" si="7"/>
        <v>41970</v>
      </c>
      <c r="BK12" s="100">
        <f t="shared" ca="1" si="7"/>
        <v>41971</v>
      </c>
      <c r="BL12" s="127">
        <f t="shared" ca="1" si="7"/>
        <v>41972</v>
      </c>
      <c r="BM12" s="133"/>
      <c r="BN12" s="126">
        <f ca="1">IF(ISNUMBER(BT11),IF(MONTH(BT11)=MONTH(BT11+1),BT11+1,IF(BT11&lt;TODAY(),""," ")),BT11)</f>
        <v>42001</v>
      </c>
      <c r="BO12" s="100">
        <f t="shared" ca="1" si="8"/>
        <v>42002</v>
      </c>
      <c r="BP12" s="100">
        <f t="shared" ca="1" si="8"/>
        <v>42003</v>
      </c>
      <c r="BQ12" s="100">
        <f t="shared" ca="1" si="8"/>
        <v>42004</v>
      </c>
      <c r="BR12" s="100" t="str">
        <f t="shared" ca="1" si="8"/>
        <v xml:space="preserve"> </v>
      </c>
      <c r="BS12" s="100" t="str">
        <f t="shared" ca="1" si="8"/>
        <v xml:space="preserve"> </v>
      </c>
      <c r="BT12" s="127" t="str">
        <f t="shared" ca="1" si="8"/>
        <v xml:space="preserve"> </v>
      </c>
      <c r="BU12" s="136"/>
      <c r="BV12" s="126">
        <f ca="1">IF(ISNUMBER(CB11),IF(MONTH(CB11)=MONTH(CB11+1),CB11+1,IF(CB11&lt;TODAY(),""," ")),CB11)</f>
        <v>42029</v>
      </c>
      <c r="BW12" s="100">
        <f t="shared" ca="1" si="9"/>
        <v>42030</v>
      </c>
      <c r="BX12" s="100">
        <f t="shared" ca="1" si="9"/>
        <v>42031</v>
      </c>
      <c r="BY12" s="100">
        <f t="shared" ca="1" si="9"/>
        <v>42032</v>
      </c>
      <c r="BZ12" s="100">
        <f t="shared" ca="1" si="9"/>
        <v>42033</v>
      </c>
      <c r="CA12" s="100">
        <f t="shared" ca="1" si="9"/>
        <v>42034</v>
      </c>
      <c r="CB12" s="127">
        <f t="shared" ca="1" si="9"/>
        <v>42035</v>
      </c>
      <c r="CC12" s="139"/>
      <c r="CD12" s="126" t="str">
        <f ca="1">IF(ISNUMBER(CJ11),IF(MONTH(CJ11)=MONTH(CJ11+1),CJ11+1,IF(CJ11&lt;TODAY(),""," ")),CJ11)</f>
        <v xml:space="preserve"> </v>
      </c>
      <c r="CE12" s="100" t="str">
        <f t="shared" ca="1" si="10"/>
        <v xml:space="preserve"> </v>
      </c>
      <c r="CF12" s="100" t="str">
        <f t="shared" ca="1" si="10"/>
        <v xml:space="preserve"> </v>
      </c>
      <c r="CG12" s="100" t="str">
        <f t="shared" ca="1" si="10"/>
        <v xml:space="preserve"> </v>
      </c>
      <c r="CH12" s="100" t="str">
        <f t="shared" ca="1" si="10"/>
        <v xml:space="preserve"> </v>
      </c>
      <c r="CI12" s="100" t="str">
        <f t="shared" ca="1" si="10"/>
        <v xml:space="preserve"> </v>
      </c>
      <c r="CJ12" s="127" t="str">
        <f t="shared" ca="1" si="10"/>
        <v xml:space="preserve"> </v>
      </c>
      <c r="CK12" s="133"/>
      <c r="CL12" s="126">
        <f ca="1">IF(ISNUMBER(CR11),IF(MONTH(CR11)=MONTH(CR11+1),CR11+1,IF(CR11&lt;TODAY(),""," ")),CR11)</f>
        <v>42092</v>
      </c>
      <c r="CM12" s="100">
        <f t="shared" ca="1" si="11"/>
        <v>42093</v>
      </c>
      <c r="CN12" s="100">
        <f t="shared" ca="1" si="11"/>
        <v>42094</v>
      </c>
      <c r="CO12" s="100" t="str">
        <f t="shared" ca="1" si="11"/>
        <v xml:space="preserve"> </v>
      </c>
      <c r="CP12" s="100" t="str">
        <f t="shared" ca="1" si="11"/>
        <v xml:space="preserve"> </v>
      </c>
      <c r="CQ12" s="100" t="str">
        <f t="shared" ca="1" si="11"/>
        <v xml:space="preserve"> </v>
      </c>
      <c r="CR12" s="127" t="str">
        <f t="shared" ca="1" si="11"/>
        <v xml:space="preserve"> </v>
      </c>
      <c r="CS12" s="78"/>
    </row>
    <row r="13" spans="1:97" ht="12" customHeight="1" thickBot="1">
      <c r="A13" s="78"/>
      <c r="B13" s="128" t="str">
        <f ca="1">IF(ISNUMBER(H12),IF(MONTH(H12)=MONTH(H12+1),H12+1,IF(H12&lt;TODAY(),""," ")),H12)</f>
        <v/>
      </c>
      <c r="C13" s="129" t="str">
        <f t="shared" ca="1" si="0"/>
        <v/>
      </c>
      <c r="D13" s="129" t="str">
        <f t="shared" ca="1" si="0"/>
        <v/>
      </c>
      <c r="E13" s="129" t="str">
        <f t="shared" ca="1" si="0"/>
        <v/>
      </c>
      <c r="F13" s="129" t="str">
        <f t="shared" ca="1" si="0"/>
        <v/>
      </c>
      <c r="G13" s="129" t="str">
        <f t="shared" ca="1" si="0"/>
        <v/>
      </c>
      <c r="H13" s="130" t="str">
        <f t="shared" ca="1" si="0"/>
        <v/>
      </c>
      <c r="I13" s="140"/>
      <c r="J13" s="128" t="str">
        <f ca="1">IF(ISNUMBER(P12),IF(MONTH(P12)=MONTH(P12+1),P12+1,IF(P12&lt;TODAY(),""," ")),P12)</f>
        <v xml:space="preserve"> </v>
      </c>
      <c r="K13" s="129" t="str">
        <f t="shared" ca="1" si="1"/>
        <v xml:space="preserve"> </v>
      </c>
      <c r="L13" s="129" t="str">
        <f t="shared" ca="1" si="1"/>
        <v xml:space="preserve"> </v>
      </c>
      <c r="M13" s="129" t="str">
        <f t="shared" ca="1" si="1"/>
        <v xml:space="preserve"> </v>
      </c>
      <c r="N13" s="129" t="str">
        <f t="shared" ca="1" si="1"/>
        <v xml:space="preserve"> </v>
      </c>
      <c r="O13" s="129" t="str">
        <f t="shared" ca="1" si="1"/>
        <v xml:space="preserve"> </v>
      </c>
      <c r="P13" s="130" t="str">
        <f t="shared" ca="1" si="1"/>
        <v xml:space="preserve"> </v>
      </c>
      <c r="Q13" s="134"/>
      <c r="R13" s="128" t="str">
        <f ca="1">IF(ISNUMBER(X12),IF(MONTH(X12)=MONTH(X12+1),X12+1,IF(X12&lt;TODAY(),""," ")),X12)</f>
        <v xml:space="preserve"> </v>
      </c>
      <c r="S13" s="129" t="str">
        <f t="shared" ca="1" si="2"/>
        <v xml:space="preserve"> </v>
      </c>
      <c r="T13" s="129" t="str">
        <f t="shared" ca="1" si="2"/>
        <v xml:space="preserve"> </v>
      </c>
      <c r="U13" s="129" t="str">
        <f t="shared" ca="1" si="2"/>
        <v xml:space="preserve"> </v>
      </c>
      <c r="V13" s="129" t="str">
        <f t="shared" ca="1" si="2"/>
        <v xml:space="preserve"> </v>
      </c>
      <c r="W13" s="129" t="str">
        <f t="shared" ca="1" si="2"/>
        <v xml:space="preserve"> </v>
      </c>
      <c r="X13" s="130" t="str">
        <f t="shared" ca="1" si="2"/>
        <v xml:space="preserve"> </v>
      </c>
      <c r="Y13" s="136"/>
      <c r="Z13" s="128" t="str">
        <f ca="1">IF(ISNUMBER(AF12),IF(MONTH(AF12)=MONTH(AF12+1),AF12+1,IF(AF12&lt;TODAY(),""," ")),AF12)</f>
        <v xml:space="preserve"> </v>
      </c>
      <c r="AA13" s="129" t="str">
        <f t="shared" ca="1" si="3"/>
        <v xml:space="preserve"> </v>
      </c>
      <c r="AB13" s="129" t="str">
        <f t="shared" ca="1" si="3"/>
        <v xml:space="preserve"> </v>
      </c>
      <c r="AC13" s="129" t="str">
        <f t="shared" ca="1" si="3"/>
        <v xml:space="preserve"> </v>
      </c>
      <c r="AD13" s="129" t="str">
        <f t="shared" ca="1" si="3"/>
        <v xml:space="preserve"> </v>
      </c>
      <c r="AE13" s="129" t="str">
        <f t="shared" ca="1" si="3"/>
        <v xml:space="preserve"> </v>
      </c>
      <c r="AF13" s="130" t="str">
        <f t="shared" ca="1" si="3"/>
        <v xml:space="preserve"> </v>
      </c>
      <c r="AG13" s="140"/>
      <c r="AH13" s="128">
        <f ca="1">IF(ISNUMBER(AN12),IF(MONTH(AN12)=MONTH(AN12+1),AN12+1,IF(AN12&lt;TODAY(),""," ")),AN12)</f>
        <v>41882</v>
      </c>
      <c r="AI13" s="129" t="str">
        <f t="shared" ca="1" si="4"/>
        <v xml:space="preserve"> </v>
      </c>
      <c r="AJ13" s="129" t="str">
        <f t="shared" ca="1" si="4"/>
        <v xml:space="preserve"> </v>
      </c>
      <c r="AK13" s="129" t="str">
        <f t="shared" ca="1" si="4"/>
        <v xml:space="preserve"> </v>
      </c>
      <c r="AL13" s="129" t="str">
        <f t="shared" ca="1" si="4"/>
        <v xml:space="preserve"> </v>
      </c>
      <c r="AM13" s="129" t="str">
        <f t="shared" ca="1" si="4"/>
        <v xml:space="preserve"> </v>
      </c>
      <c r="AN13" s="130" t="str">
        <f t="shared" ca="1" si="4"/>
        <v xml:space="preserve"> </v>
      </c>
      <c r="AO13" s="134"/>
      <c r="AP13" s="128" t="str">
        <f ca="1">IF(ISNUMBER(AV12),IF(MONTH(AV12)=MONTH(AV12+1),AV12+1,IF(AV12&lt;TODAY(),""," ")),AV12)</f>
        <v xml:space="preserve"> </v>
      </c>
      <c r="AQ13" s="129" t="str">
        <f t="shared" ca="1" si="5"/>
        <v xml:space="preserve"> </v>
      </c>
      <c r="AR13" s="129" t="str">
        <f t="shared" ca="1" si="5"/>
        <v xml:space="preserve"> </v>
      </c>
      <c r="AS13" s="129" t="str">
        <f t="shared" ca="1" si="5"/>
        <v xml:space="preserve"> </v>
      </c>
      <c r="AT13" s="129" t="str">
        <f t="shared" ca="1" si="5"/>
        <v xml:space="preserve"> </v>
      </c>
      <c r="AU13" s="129" t="str">
        <f t="shared" ca="1" si="5"/>
        <v xml:space="preserve"> </v>
      </c>
      <c r="AV13" s="130" t="str">
        <f t="shared" ca="1" si="5"/>
        <v xml:space="preserve"> </v>
      </c>
      <c r="AW13" s="79"/>
      <c r="AX13" s="128" t="str">
        <f ca="1">IF(ISNUMBER(BD12),IF(MONTH(BD12)=MONTH(BD12+1),BD12+1,IF(BD12&lt;TODAY(),""," ")),BD12)</f>
        <v xml:space="preserve"> </v>
      </c>
      <c r="AY13" s="129" t="str">
        <f t="shared" ca="1" si="6"/>
        <v xml:space="preserve"> </v>
      </c>
      <c r="AZ13" s="129" t="str">
        <f t="shared" ca="1" si="6"/>
        <v xml:space="preserve"> </v>
      </c>
      <c r="BA13" s="129" t="str">
        <f t="shared" ca="1" si="6"/>
        <v xml:space="preserve"> </v>
      </c>
      <c r="BB13" s="129" t="str">
        <f t="shared" ca="1" si="6"/>
        <v xml:space="preserve"> </v>
      </c>
      <c r="BC13" s="129" t="str">
        <f t="shared" ca="1" si="6"/>
        <v xml:space="preserve"> </v>
      </c>
      <c r="BD13" s="130" t="str">
        <f t="shared" ca="1" si="6"/>
        <v xml:space="preserve"> </v>
      </c>
      <c r="BE13" s="140"/>
      <c r="BF13" s="128">
        <f ca="1">IF(ISNUMBER(BL12),IF(MONTH(BL12)=MONTH(BL12+1),BL12+1,IF(BL12&lt;TODAY(),""," ")),BL12)</f>
        <v>41973</v>
      </c>
      <c r="BG13" s="129" t="str">
        <f t="shared" ca="1" si="7"/>
        <v xml:space="preserve"> </v>
      </c>
      <c r="BH13" s="129" t="str">
        <f t="shared" ca="1" si="7"/>
        <v xml:space="preserve"> </v>
      </c>
      <c r="BI13" s="129" t="str">
        <f t="shared" ca="1" si="7"/>
        <v xml:space="preserve"> </v>
      </c>
      <c r="BJ13" s="129" t="str">
        <f t="shared" ca="1" si="7"/>
        <v xml:space="preserve"> </v>
      </c>
      <c r="BK13" s="129" t="str">
        <f t="shared" ca="1" si="7"/>
        <v xml:space="preserve"> </v>
      </c>
      <c r="BL13" s="130" t="str">
        <f t="shared" ca="1" si="7"/>
        <v xml:space="preserve"> </v>
      </c>
      <c r="BM13" s="134"/>
      <c r="BN13" s="128" t="str">
        <f ca="1">IF(ISNUMBER(BT12),IF(MONTH(BT12)=MONTH(BT12+1),BT12+1,IF(BT12&lt;TODAY(),""," ")),BT12)</f>
        <v xml:space="preserve"> </v>
      </c>
      <c r="BO13" s="129" t="str">
        <f t="shared" ca="1" si="8"/>
        <v xml:space="preserve"> </v>
      </c>
      <c r="BP13" s="129" t="str">
        <f t="shared" ca="1" si="8"/>
        <v xml:space="preserve"> </v>
      </c>
      <c r="BQ13" s="129" t="str">
        <f t="shared" ca="1" si="8"/>
        <v xml:space="preserve"> </v>
      </c>
      <c r="BR13" s="129" t="str">
        <f t="shared" ca="1" si="8"/>
        <v xml:space="preserve"> </v>
      </c>
      <c r="BS13" s="129" t="str">
        <f t="shared" ca="1" si="8"/>
        <v xml:space="preserve"> </v>
      </c>
      <c r="BT13" s="130" t="str">
        <f t="shared" ca="1" si="8"/>
        <v xml:space="preserve"> </v>
      </c>
      <c r="BU13" s="136"/>
      <c r="BV13" s="128" t="str">
        <f ca="1">IF(ISNUMBER(CB12),IF(MONTH(CB12)=MONTH(CB12+1),CB12+1,IF(CB12&lt;TODAY(),""," ")),CB12)</f>
        <v xml:space="preserve"> </v>
      </c>
      <c r="BW13" s="129" t="str">
        <f t="shared" ca="1" si="9"/>
        <v xml:space="preserve"> </v>
      </c>
      <c r="BX13" s="129" t="str">
        <f t="shared" ca="1" si="9"/>
        <v xml:space="preserve"> </v>
      </c>
      <c r="BY13" s="129" t="str">
        <f t="shared" ca="1" si="9"/>
        <v xml:space="preserve"> </v>
      </c>
      <c r="BZ13" s="129" t="str">
        <f t="shared" ca="1" si="9"/>
        <v xml:space="preserve"> </v>
      </c>
      <c r="CA13" s="129" t="str">
        <f t="shared" ca="1" si="9"/>
        <v xml:space="preserve"> </v>
      </c>
      <c r="CB13" s="130" t="str">
        <f t="shared" ca="1" si="9"/>
        <v xml:space="preserve"> </v>
      </c>
      <c r="CC13" s="140"/>
      <c r="CD13" s="128" t="str">
        <f ca="1">IF(ISNUMBER(CJ12),IF(MONTH(CJ12)=MONTH(CJ12+1),CJ12+1,IF(CJ12&lt;TODAY(),""," ")),CJ12)</f>
        <v xml:space="preserve"> </v>
      </c>
      <c r="CE13" s="129" t="str">
        <f t="shared" ca="1" si="10"/>
        <v xml:space="preserve"> </v>
      </c>
      <c r="CF13" s="129" t="str">
        <f t="shared" ca="1" si="10"/>
        <v xml:space="preserve"> </v>
      </c>
      <c r="CG13" s="129" t="str">
        <f t="shared" ca="1" si="10"/>
        <v xml:space="preserve"> </v>
      </c>
      <c r="CH13" s="129" t="str">
        <f t="shared" ca="1" si="10"/>
        <v xml:space="preserve"> </v>
      </c>
      <c r="CI13" s="129" t="str">
        <f t="shared" ca="1" si="10"/>
        <v xml:space="preserve"> </v>
      </c>
      <c r="CJ13" s="130" t="str">
        <f t="shared" ca="1" si="10"/>
        <v xml:space="preserve"> </v>
      </c>
      <c r="CK13" s="134"/>
      <c r="CL13" s="128" t="str">
        <f ca="1">IF(ISNUMBER(CR12),IF(MONTH(CR12)=MONTH(CR12+1),CR12+1,IF(CR12&lt;TODAY(),""," ")),CR12)</f>
        <v xml:space="preserve"> </v>
      </c>
      <c r="CM13" s="129" t="str">
        <f t="shared" ca="1" si="11"/>
        <v xml:space="preserve"> </v>
      </c>
      <c r="CN13" s="129" t="str">
        <f t="shared" ca="1" si="11"/>
        <v xml:space="preserve"> </v>
      </c>
      <c r="CO13" s="129" t="str">
        <f t="shared" ca="1" si="11"/>
        <v xml:space="preserve"> </v>
      </c>
      <c r="CP13" s="129" t="str">
        <f t="shared" ca="1" si="11"/>
        <v xml:space="preserve"> </v>
      </c>
      <c r="CQ13" s="129" t="str">
        <f t="shared" ca="1" si="11"/>
        <v xml:space="preserve"> </v>
      </c>
      <c r="CR13" s="130" t="str">
        <f t="shared" ca="1" si="11"/>
        <v xml:space="preserve"> </v>
      </c>
      <c r="CS13" s="78"/>
    </row>
    <row r="14" spans="1:97" ht="1.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row>
    <row r="16" spans="1:97">
      <c r="B16" s="106" t="str">
        <f>'&gt; HELP &lt;'!B29</f>
        <v>Standard Content © 2014 Excel Automation Help  |  Submit Automation Requests to Help@ExcelAutomationHelp.com</v>
      </c>
    </row>
  </sheetData>
  <sheetProtection password="CC0E" sheet="1" objects="1" scenarios="1" selectLockedCells="1" sort="0" autoFilter="0"/>
  <mergeCells count="14">
    <mergeCell ref="CD6:CJ6"/>
    <mergeCell ref="CL6:CR6"/>
    <mergeCell ref="AH6:AN6"/>
    <mergeCell ref="AP6:AV6"/>
    <mergeCell ref="AX6:BD6"/>
    <mergeCell ref="BF6:BL6"/>
    <mergeCell ref="BN6:BT6"/>
    <mergeCell ref="BV6:CB6"/>
    <mergeCell ref="Z6:AF6"/>
    <mergeCell ref="I2:O2"/>
    <mergeCell ref="I3:O3"/>
    <mergeCell ref="B6:H6"/>
    <mergeCell ref="J6:P6"/>
    <mergeCell ref="R6:X6"/>
  </mergeCells>
  <conditionalFormatting sqref="H8:H13 B8:B13 P8:P13 J8:J13 X8:X13 R8:R13 AF8:AF13 Z8:Z13 AN8:AN13 AH8:AH13 AV8:AV13 AP8:AP13 BD8:BD13 AX8:AX13 BL8:BL13 BF8:BF13 BT8:BT13 BN8:BN13 CB8:CB13 BV8:BV13 CJ8:CJ13 CD8:CD13 CR8:CR13 CL8:CL13">
    <cfRule type="cellIs" dxfId="2" priority="3" stopIfTrue="1" operator="equal">
      <formula>TODAY()</formula>
    </cfRule>
  </conditionalFormatting>
  <conditionalFormatting sqref="C8:G13 K8:O13 S8:W13 AA8:AE13 AI8:AM13 AQ8:AU13 AY8:BC13 BG8:BK13 BO8:BS13 BW8:CA13 CE8:CI13 CM8:CQ13">
    <cfRule type="expression" dxfId="1" priority="1" stopIfTrue="1">
      <formula>C8=TODAY()</formula>
    </cfRule>
    <cfRule type="expression" dxfId="0" priority="2" stopIfTrue="1">
      <formula>OR(C8&lt;TODAY(),C8="")</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84740745262"/>
  </sheetPr>
  <dimension ref="A1:D22"/>
  <sheetViews>
    <sheetView showGridLines="0" zoomScaleNormal="100" workbookViewId="0">
      <selection activeCell="F14" sqref="F14"/>
    </sheetView>
  </sheetViews>
  <sheetFormatPr defaultRowHeight="15"/>
  <cols>
    <col min="1" max="1" width="2.85546875" customWidth="1"/>
    <col min="2" max="2" width="14" style="148" customWidth="1"/>
    <col min="3" max="3" width="87.7109375" customWidth="1"/>
    <col min="4" max="4" width="3.28515625" customWidth="1"/>
    <col min="5" max="8" width="16.5703125" customWidth="1"/>
  </cols>
  <sheetData>
    <row r="1" spans="1:4" ht="18">
      <c r="A1" s="102" t="s">
        <v>63</v>
      </c>
      <c r="B1" s="146"/>
      <c r="C1" s="45"/>
      <c r="D1" s="46"/>
    </row>
    <row r="2" spans="1:4">
      <c r="A2" s="47"/>
      <c r="B2" s="48" t="s">
        <v>6</v>
      </c>
      <c r="C2" s="48" t="s">
        <v>194</v>
      </c>
      <c r="D2" s="49"/>
    </row>
    <row r="3" spans="1:4">
      <c r="A3" s="50"/>
      <c r="B3" s="191" t="s">
        <v>191</v>
      </c>
      <c r="C3" s="187"/>
      <c r="D3" s="51"/>
    </row>
    <row r="4" spans="1:4">
      <c r="A4" s="50"/>
      <c r="B4" s="192" t="s">
        <v>183</v>
      </c>
      <c r="C4" s="189">
        <v>11</v>
      </c>
      <c r="D4" s="51"/>
    </row>
    <row r="5" spans="1:4">
      <c r="A5" s="50"/>
      <c r="B5" s="192" t="s">
        <v>184</v>
      </c>
      <c r="C5" s="194" t="s">
        <v>196</v>
      </c>
      <c r="D5" s="51"/>
    </row>
    <row r="6" spans="1:4" hidden="1">
      <c r="A6" s="50"/>
      <c r="B6" s="192" t="s">
        <v>192</v>
      </c>
      <c r="C6" s="190" t="s">
        <v>200</v>
      </c>
      <c r="D6" s="51"/>
    </row>
    <row r="7" spans="1:4">
      <c r="A7" s="50"/>
      <c r="B7" s="193" t="s">
        <v>185</v>
      </c>
      <c r="C7" s="187" t="s">
        <v>201</v>
      </c>
      <c r="D7" s="51"/>
    </row>
    <row r="8" spans="1:4">
      <c r="A8" s="50"/>
      <c r="B8" s="193" t="s">
        <v>186</v>
      </c>
      <c r="C8" s="188" t="s">
        <v>195</v>
      </c>
      <c r="D8" s="51"/>
    </row>
    <row r="9" spans="1:4">
      <c r="A9" s="50"/>
      <c r="B9" s="193" t="s">
        <v>187</v>
      </c>
      <c r="C9" s="188" t="s">
        <v>198</v>
      </c>
      <c r="D9" s="51"/>
    </row>
    <row r="10" spans="1:4" hidden="1">
      <c r="A10" s="50"/>
      <c r="B10" s="192" t="s">
        <v>193</v>
      </c>
      <c r="C10" s="188">
        <v>3</v>
      </c>
      <c r="D10" s="51"/>
    </row>
    <row r="11" spans="1:4">
      <c r="A11" s="50"/>
      <c r="B11" s="193" t="s">
        <v>188</v>
      </c>
      <c r="C11" s="195" t="s">
        <v>197</v>
      </c>
      <c r="D11" s="51"/>
    </row>
    <row r="12" spans="1:4">
      <c r="A12" s="50"/>
      <c r="B12" s="193" t="s">
        <v>189</v>
      </c>
      <c r="C12" s="188" t="s">
        <v>122</v>
      </c>
      <c r="D12" s="51"/>
    </row>
    <row r="13" spans="1:4">
      <c r="A13" s="50"/>
      <c r="B13" s="193" t="s">
        <v>190</v>
      </c>
      <c r="C13" s="188" t="s">
        <v>199</v>
      </c>
      <c r="D13" s="51"/>
    </row>
    <row r="14" spans="1:4">
      <c r="A14" s="53"/>
      <c r="B14" s="54" t="s">
        <v>7</v>
      </c>
      <c r="C14" s="116">
        <v>41694.770972222221</v>
      </c>
      <c r="D14" s="55"/>
    </row>
    <row r="15" spans="1:4">
      <c r="A15" s="58" t="str">
        <f>SUBSTITUTE('&gt; HELP &lt;'!B29,"Submit Automation Requests to ","")</f>
        <v>Standard Content © 2014 Excel Automation Help  |  Help@ExcelAutomationHelp.com</v>
      </c>
      <c r="B15" s="57"/>
      <c r="C15" s="57"/>
      <c r="D15" s="56"/>
    </row>
    <row r="18" spans="1:4" ht="18">
      <c r="A18" s="102" t="s">
        <v>82</v>
      </c>
      <c r="B18" s="146"/>
      <c r="C18" s="103"/>
      <c r="D18" s="104"/>
    </row>
    <row r="19" spans="1:4">
      <c r="A19" s="47"/>
      <c r="B19" s="48"/>
      <c r="C19" s="48"/>
      <c r="D19" s="49"/>
    </row>
    <row r="20" spans="1:4">
      <c r="A20" s="50"/>
      <c r="B20" s="147" t="s">
        <v>83</v>
      </c>
      <c r="C20" s="52" t="str">
        <f>'&gt; AI LIST &lt;'!$B$70</f>
        <v>AI List (Action Item List) v4.10</v>
      </c>
      <c r="D20" s="51"/>
    </row>
    <row r="21" spans="1:4">
      <c r="A21" s="53"/>
      <c r="B21" s="54"/>
      <c r="C21" s="54"/>
      <c r="D21" s="55"/>
    </row>
    <row r="22" spans="1:4">
      <c r="A22" s="58" t="str">
        <f>SUBSTITUTE('&gt; HELP &lt;'!B29,"Submit Automation Requests to ","")</f>
        <v>Standard Content © 2014 Excel Automation Help  |  Help@ExcelAutomationHelp.com</v>
      </c>
      <c r="B22" s="57"/>
      <c r="C22" s="57"/>
      <c r="D22" s="56"/>
    </row>
  </sheetData>
  <sheetProtection selectLockedCells="1" selectUnlockedCells="1"/>
  <sortState ref="G26:G33">
    <sortCondition ref="G26"/>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O97"/>
  <sheetViews>
    <sheetView showGridLines="0" showRowColHeaders="0" topLeftCell="A42" zoomScaleNormal="100" workbookViewId="0"/>
  </sheetViews>
  <sheetFormatPr defaultRowHeight="15"/>
  <cols>
    <col min="1" max="1" width="2.85546875" customWidth="1"/>
    <col min="2" max="2" width="14.28515625" customWidth="1"/>
    <col min="3" max="3" width="100.42578125" customWidth="1"/>
    <col min="4" max="4" width="1.7109375" customWidth="1"/>
    <col min="5" max="5" width="23.5703125" customWidth="1"/>
    <col min="6" max="6" width="31" customWidth="1"/>
  </cols>
  <sheetData>
    <row r="1" spans="1:6" ht="15" customHeight="1">
      <c r="A1" s="44"/>
      <c r="B1" s="44"/>
      <c r="C1" s="44"/>
    </row>
    <row r="2" spans="1:6" ht="15" customHeight="1">
      <c r="A2" s="44"/>
      <c r="B2" s="44"/>
      <c r="C2" s="44"/>
    </row>
    <row r="3" spans="1:6" ht="15" customHeight="1">
      <c r="A3" s="44"/>
      <c r="B3" s="44"/>
      <c r="C3" s="44"/>
    </row>
    <row r="4" spans="1:6" ht="15" customHeight="1" thickBot="1">
      <c r="A4" s="32"/>
      <c r="B4" s="32"/>
      <c r="C4" s="32"/>
    </row>
    <row r="5" spans="1:6" ht="24.75">
      <c r="A5" s="32"/>
      <c r="B5" s="230" t="s">
        <v>152</v>
      </c>
      <c r="C5" s="231"/>
      <c r="E5" s="228" t="s">
        <v>81</v>
      </c>
      <c r="F5" s="229"/>
    </row>
    <row r="6" spans="1:6" ht="15" customHeight="1">
      <c r="A6" s="32"/>
      <c r="B6" s="114" t="s">
        <v>54</v>
      </c>
      <c r="C6" s="198" t="str">
        <f>'&gt; AI LIST &lt;'!B70</f>
        <v>AI List (Action Item List) v4.10</v>
      </c>
      <c r="E6" s="114" t="s">
        <v>96</v>
      </c>
      <c r="F6" s="107"/>
    </row>
    <row r="7" spans="1:6" ht="15" customHeight="1">
      <c r="A7" s="32"/>
      <c r="B7" s="111" t="s">
        <v>85</v>
      </c>
      <c r="C7" s="112" t="s">
        <v>95</v>
      </c>
      <c r="E7" s="33" t="s">
        <v>64</v>
      </c>
      <c r="F7" s="108" t="s">
        <v>94</v>
      </c>
    </row>
    <row r="8" spans="1:6" ht="15" customHeight="1">
      <c r="A8" s="32"/>
      <c r="B8" s="113"/>
      <c r="C8" s="112" t="s">
        <v>88</v>
      </c>
      <c r="E8" s="33" t="s">
        <v>65</v>
      </c>
      <c r="F8" s="108" t="s">
        <v>66</v>
      </c>
    </row>
    <row r="9" spans="1:6" ht="15" customHeight="1">
      <c r="A9" s="32"/>
      <c r="B9" s="111" t="s">
        <v>86</v>
      </c>
      <c r="C9" s="112" t="s">
        <v>87</v>
      </c>
      <c r="E9" s="33" t="s">
        <v>101</v>
      </c>
      <c r="F9" s="108" t="s">
        <v>100</v>
      </c>
    </row>
    <row r="10" spans="1:6" ht="15" customHeight="1">
      <c r="A10" s="32"/>
      <c r="B10" s="111"/>
      <c r="C10" s="112" t="s">
        <v>89</v>
      </c>
      <c r="E10" s="33" t="s">
        <v>75</v>
      </c>
      <c r="F10" s="108" t="s">
        <v>76</v>
      </c>
    </row>
    <row r="11" spans="1:6" ht="15" customHeight="1">
      <c r="A11" s="32"/>
      <c r="B11" s="111" t="s">
        <v>90</v>
      </c>
      <c r="C11" s="112" t="s">
        <v>91</v>
      </c>
      <c r="E11" s="114" t="s">
        <v>97</v>
      </c>
      <c r="F11" s="108"/>
    </row>
    <row r="12" spans="1:6" ht="15" customHeight="1">
      <c r="A12" s="32"/>
      <c r="B12" s="113"/>
      <c r="C12" s="112" t="s">
        <v>92</v>
      </c>
      <c r="E12" s="33" t="s">
        <v>68</v>
      </c>
      <c r="F12" s="108" t="s">
        <v>71</v>
      </c>
    </row>
    <row r="13" spans="1:6" ht="15" customHeight="1">
      <c r="A13" s="32"/>
      <c r="B13" s="111"/>
      <c r="C13" s="112" t="s">
        <v>93</v>
      </c>
      <c r="E13" s="33" t="s">
        <v>67</v>
      </c>
      <c r="F13" s="108" t="s">
        <v>79</v>
      </c>
    </row>
    <row r="14" spans="1:6" ht="15" customHeight="1">
      <c r="A14" s="32"/>
      <c r="B14" s="113"/>
      <c r="C14" s="112"/>
      <c r="E14" s="33" t="s">
        <v>98</v>
      </c>
      <c r="F14" s="108" t="s">
        <v>99</v>
      </c>
    </row>
    <row r="15" spans="1:6" ht="15" customHeight="1" thickBot="1">
      <c r="A15" s="32"/>
      <c r="B15" s="109"/>
      <c r="C15" s="110"/>
      <c r="E15" s="34" t="s">
        <v>80</v>
      </c>
      <c r="F15" s="35" t="s">
        <v>74</v>
      </c>
    </row>
    <row r="16" spans="1:6" ht="15" customHeight="1">
      <c r="A16" s="32"/>
      <c r="B16" s="239" t="str">
        <f>B29</f>
        <v>Standard Content © 2014 Excel Automation Help  |  Submit Automation Requests to Help@ExcelAutomationHelp.com</v>
      </c>
      <c r="C16" s="239"/>
      <c r="E16" s="90"/>
    </row>
    <row r="17" spans="1:3" ht="15" customHeight="1">
      <c r="A17" s="32"/>
      <c r="B17" s="238" t="str">
        <f>B30</f>
        <v>Copyright applies to all company standard content, visual style, and standard programming code.  Unlawful to duplicate/modify standards without consent.</v>
      </c>
      <c r="C17" s="238"/>
    </row>
    <row r="18" spans="1:3" ht="15" customHeight="1" thickBot="1">
      <c r="A18" s="32"/>
      <c r="B18" s="32"/>
      <c r="C18" s="32"/>
    </row>
    <row r="19" spans="1:3" ht="25.5" customHeight="1">
      <c r="A19" s="32"/>
      <c r="B19" s="232" t="s">
        <v>172</v>
      </c>
      <c r="C19" s="233"/>
    </row>
    <row r="20" spans="1:3">
      <c r="A20" s="32"/>
      <c r="B20" s="236" t="s">
        <v>134</v>
      </c>
      <c r="C20" s="237"/>
    </row>
    <row r="21" spans="1:3">
      <c r="A21" s="32"/>
      <c r="B21" s="236"/>
      <c r="C21" s="237"/>
    </row>
    <row r="22" spans="1:3" hidden="1">
      <c r="A22" s="32"/>
      <c r="B22" s="36" t="s">
        <v>27</v>
      </c>
      <c r="C22" s="151" t="s">
        <v>136</v>
      </c>
    </row>
    <row r="23" spans="1:3" hidden="1">
      <c r="A23" s="32"/>
      <c r="B23" s="36" t="s">
        <v>27</v>
      </c>
      <c r="C23" s="120" t="s">
        <v>138</v>
      </c>
    </row>
    <row r="24" spans="1:3" hidden="1">
      <c r="A24" s="32"/>
      <c r="B24" s="36" t="s">
        <v>27</v>
      </c>
      <c r="C24" s="151" t="s">
        <v>137</v>
      </c>
    </row>
    <row r="25" spans="1:3">
      <c r="A25" s="32"/>
      <c r="B25" s="36" t="s">
        <v>27</v>
      </c>
      <c r="C25" s="151" t="s">
        <v>132</v>
      </c>
    </row>
    <row r="26" spans="1:3" ht="15" customHeight="1">
      <c r="A26" s="32"/>
      <c r="B26" s="36" t="s">
        <v>27</v>
      </c>
      <c r="C26" s="120" t="s">
        <v>151</v>
      </c>
    </row>
    <row r="27" spans="1:3" ht="15" customHeight="1">
      <c r="A27" s="32"/>
      <c r="B27" s="36" t="s">
        <v>27</v>
      </c>
      <c r="C27" s="151" t="s">
        <v>133</v>
      </c>
    </row>
    <row r="28" spans="1:3" ht="5.0999999999999996" customHeight="1" thickBot="1">
      <c r="A28" s="32"/>
      <c r="B28" s="37"/>
      <c r="C28" s="38"/>
    </row>
    <row r="29" spans="1:3" ht="15" customHeight="1">
      <c r="A29" s="32"/>
      <c r="B29" s="239" t="str">
        <f>IF(OR(AIUserVersion="CUser",AIUserVersion="RecentCUser"),"Standard Content © 2014",IF(AIUserVersion="ExcelAutomationHelp","Standard Content © 2014 Excel Automation Help  |  Submit Automation Requests to Help@ExcelAutomationHelp.com","Standard Content © 2014 JTF Automation  |  Submit Automation Requests to Help@JTFAutomation.com"))</f>
        <v>Standard Content © 2014 Excel Automation Help  |  Submit Automation Requests to Help@ExcelAutomationHelp.com</v>
      </c>
      <c r="C29" s="239"/>
    </row>
    <row r="30" spans="1:3" ht="15" customHeight="1">
      <c r="A30" s="32"/>
      <c r="B30" s="238" t="s">
        <v>55</v>
      </c>
      <c r="C30" s="238"/>
    </row>
    <row r="31" spans="1:3" ht="15" customHeight="1" thickBot="1">
      <c r="A31" s="32"/>
      <c r="B31" s="32"/>
      <c r="C31" s="39"/>
    </row>
    <row r="32" spans="1:3" ht="25.5" thickBot="1">
      <c r="A32" s="32"/>
      <c r="B32" s="234" t="s">
        <v>102</v>
      </c>
      <c r="C32" s="235"/>
    </row>
    <row r="33" spans="1:15" ht="15" customHeight="1">
      <c r="A33" s="32"/>
      <c r="B33" s="40" t="s">
        <v>107</v>
      </c>
      <c r="C33" s="41"/>
    </row>
    <row r="34" spans="1:15" ht="15" customHeight="1">
      <c r="A34" s="32"/>
      <c r="B34" s="42" t="s">
        <v>29</v>
      </c>
      <c r="C34" s="108" t="s">
        <v>150</v>
      </c>
    </row>
    <row r="35" spans="1:15" ht="15" customHeight="1">
      <c r="A35" s="32"/>
      <c r="B35" s="42" t="s">
        <v>30</v>
      </c>
      <c r="C35" s="108" t="s">
        <v>111</v>
      </c>
      <c r="N35" s="182"/>
      <c r="O35" s="182"/>
    </row>
    <row r="36" spans="1:15" ht="15" customHeight="1">
      <c r="A36" s="32"/>
      <c r="B36" s="42" t="s">
        <v>31</v>
      </c>
      <c r="C36" s="108" t="s">
        <v>104</v>
      </c>
    </row>
    <row r="37" spans="1:15" ht="15" customHeight="1">
      <c r="A37" s="32"/>
      <c r="B37" s="42" t="s">
        <v>32</v>
      </c>
      <c r="C37" s="108" t="s">
        <v>103</v>
      </c>
    </row>
    <row r="38" spans="1:15" ht="15" customHeight="1">
      <c r="A38" s="32"/>
      <c r="B38" s="42" t="s">
        <v>33</v>
      </c>
      <c r="C38" s="108" t="s">
        <v>105</v>
      </c>
    </row>
    <row r="39" spans="1:15" ht="15" customHeight="1">
      <c r="A39" s="32"/>
      <c r="B39" s="42" t="s">
        <v>70</v>
      </c>
      <c r="C39" s="108" t="s">
        <v>112</v>
      </c>
    </row>
    <row r="40" spans="1:15" ht="4.5" customHeight="1" thickBot="1">
      <c r="A40" s="32"/>
      <c r="B40" s="42"/>
      <c r="C40" s="108"/>
    </row>
    <row r="41" spans="1:15" ht="15" customHeight="1">
      <c r="A41" s="32"/>
      <c r="B41" s="40" t="s">
        <v>106</v>
      </c>
      <c r="C41" s="41"/>
    </row>
    <row r="42" spans="1:15" ht="15" customHeight="1">
      <c r="A42" s="32"/>
      <c r="B42" s="42" t="s">
        <v>29</v>
      </c>
      <c r="C42" s="108" t="s">
        <v>108</v>
      </c>
    </row>
    <row r="43" spans="1:15" ht="15" customHeight="1">
      <c r="A43" s="32"/>
      <c r="B43" s="42" t="s">
        <v>30</v>
      </c>
      <c r="C43" s="108" t="s">
        <v>109</v>
      </c>
    </row>
    <row r="44" spans="1:15" ht="15" customHeight="1">
      <c r="A44" s="32"/>
      <c r="B44" s="42" t="s">
        <v>31</v>
      </c>
      <c r="C44" s="108" t="s">
        <v>110</v>
      </c>
    </row>
    <row r="45" spans="1:15" ht="15" customHeight="1">
      <c r="A45" s="32"/>
      <c r="B45" s="42" t="s">
        <v>32</v>
      </c>
      <c r="C45" s="108" t="s">
        <v>113</v>
      </c>
    </row>
    <row r="46" spans="1:15" ht="5.0999999999999996" customHeight="1" thickBot="1">
      <c r="A46" s="32"/>
      <c r="B46" s="43"/>
      <c r="C46" s="35"/>
    </row>
    <row r="47" spans="1:15" ht="15" customHeight="1">
      <c r="A47" s="32"/>
      <c r="B47" s="239" t="str">
        <f>B29</f>
        <v>Standard Content © 2014 Excel Automation Help  |  Submit Automation Requests to Help@ExcelAutomationHelp.com</v>
      </c>
      <c r="C47" s="239"/>
    </row>
    <row r="48" spans="1:15" ht="15" customHeight="1">
      <c r="A48" s="32"/>
      <c r="B48" s="238" t="str">
        <f>B30</f>
        <v>Copyright applies to all company standard content, visual style, and standard programming code.  Unlawful to duplicate/modify standards without consent.</v>
      </c>
      <c r="C48" s="238"/>
    </row>
    <row r="49" spans="1:3" ht="15" customHeight="1" thickBot="1">
      <c r="A49" s="32"/>
      <c r="B49" s="32"/>
      <c r="C49" s="32"/>
    </row>
    <row r="50" spans="1:3" ht="25.5" thickBot="1">
      <c r="A50" s="32"/>
      <c r="B50" s="234" t="s">
        <v>118</v>
      </c>
      <c r="C50" s="235"/>
    </row>
    <row r="51" spans="1:3" ht="15" customHeight="1">
      <c r="A51" s="32"/>
      <c r="B51" s="40" t="s">
        <v>116</v>
      </c>
      <c r="C51" s="41"/>
    </row>
    <row r="52" spans="1:3" ht="30" customHeight="1">
      <c r="A52" s="32"/>
      <c r="B52" s="42" t="s">
        <v>29</v>
      </c>
      <c r="C52" s="108" t="s">
        <v>173</v>
      </c>
    </row>
    <row r="53" spans="1:3" ht="30" customHeight="1">
      <c r="A53" s="32"/>
      <c r="B53" s="42" t="s">
        <v>30</v>
      </c>
      <c r="C53" s="108" t="s">
        <v>174</v>
      </c>
    </row>
    <row r="54" spans="1:3" ht="30" customHeight="1">
      <c r="A54" s="32"/>
      <c r="B54" s="42" t="s">
        <v>31</v>
      </c>
      <c r="C54" s="108" t="s">
        <v>175</v>
      </c>
    </row>
    <row r="55" spans="1:3" ht="30" customHeight="1">
      <c r="A55" s="32"/>
      <c r="B55" s="42" t="s">
        <v>32</v>
      </c>
      <c r="C55" s="108" t="s">
        <v>207</v>
      </c>
    </row>
    <row r="56" spans="1:3" ht="30" customHeight="1">
      <c r="A56" s="32"/>
      <c r="B56" s="42" t="s">
        <v>33</v>
      </c>
      <c r="C56" s="108" t="s">
        <v>176</v>
      </c>
    </row>
    <row r="57" spans="1:3" ht="4.5" customHeight="1" thickBot="1">
      <c r="A57" s="32"/>
      <c r="B57" s="42"/>
      <c r="C57" s="108"/>
    </row>
    <row r="58" spans="1:3" ht="15" customHeight="1">
      <c r="A58" s="32"/>
      <c r="B58" s="40" t="s">
        <v>117</v>
      </c>
      <c r="C58" s="41"/>
    </row>
    <row r="59" spans="1:3" ht="30" customHeight="1">
      <c r="A59" s="32"/>
      <c r="B59" s="42" t="s">
        <v>70</v>
      </c>
      <c r="C59" s="108" t="s">
        <v>177</v>
      </c>
    </row>
    <row r="60" spans="1:3" ht="30" customHeight="1">
      <c r="A60" s="32"/>
      <c r="B60" s="42" t="s">
        <v>161</v>
      </c>
      <c r="C60" s="108" t="s">
        <v>178</v>
      </c>
    </row>
    <row r="61" spans="1:3" ht="30" customHeight="1">
      <c r="A61" s="32"/>
      <c r="B61" s="42" t="s">
        <v>162</v>
      </c>
      <c r="C61" s="108" t="s">
        <v>179</v>
      </c>
    </row>
    <row r="62" spans="1:3" ht="30" customHeight="1">
      <c r="A62" s="32"/>
      <c r="B62" s="42" t="s">
        <v>163</v>
      </c>
      <c r="C62" s="108" t="s">
        <v>180</v>
      </c>
    </row>
    <row r="63" spans="1:3" ht="30" customHeight="1">
      <c r="A63" s="32"/>
      <c r="B63" s="42" t="s">
        <v>164</v>
      </c>
      <c r="C63" s="108" t="s">
        <v>181</v>
      </c>
    </row>
    <row r="64" spans="1:3" ht="5.0999999999999996" customHeight="1" thickBot="1">
      <c r="A64" s="32"/>
      <c r="B64" s="43"/>
      <c r="C64" s="35"/>
    </row>
    <row r="65" spans="1:3" ht="15" customHeight="1">
      <c r="A65" s="32"/>
      <c r="B65" s="239" t="str">
        <f>B29</f>
        <v>Standard Content © 2014 Excel Automation Help  |  Submit Automation Requests to Help@ExcelAutomationHelp.com</v>
      </c>
      <c r="C65" s="239"/>
    </row>
    <row r="66" spans="1:3" ht="15" customHeight="1">
      <c r="A66" s="32"/>
      <c r="B66" s="238" t="str">
        <f>B30</f>
        <v>Copyright applies to all company standard content, visual style, and standard programming code.  Unlawful to duplicate/modify standards without consent.</v>
      </c>
      <c r="C66" s="238"/>
    </row>
    <row r="67" spans="1:3" ht="15.75" thickBot="1"/>
    <row r="68" spans="1:3" ht="25.5" thickBot="1">
      <c r="A68" s="32"/>
      <c r="B68" s="234" t="s">
        <v>28</v>
      </c>
      <c r="C68" s="235"/>
    </row>
    <row r="69" spans="1:3" ht="15" customHeight="1">
      <c r="A69" s="32"/>
      <c r="B69" s="240" t="s">
        <v>147</v>
      </c>
      <c r="C69" s="241"/>
    </row>
    <row r="70" spans="1:3" ht="25.5">
      <c r="A70" s="32"/>
      <c r="B70" s="33" t="s">
        <v>26</v>
      </c>
      <c r="C70" s="115" t="s">
        <v>148</v>
      </c>
    </row>
    <row r="71" spans="1:3" ht="5.0999999999999996" customHeight="1">
      <c r="A71" s="32"/>
      <c r="B71" s="33"/>
      <c r="C71" s="115"/>
    </row>
    <row r="72" spans="1:3" ht="25.5">
      <c r="A72" s="32"/>
      <c r="B72" s="33" t="s">
        <v>26</v>
      </c>
      <c r="C72" s="115" t="str">
        <f>"The Company:  The sole authorized creators and owners of this file are " &amp; IF(OR(AIUserVersion="CUser",AIUserVersion="RecentCUser",AIUserVersion="ExcelAutomationHelp"),"Excel Automation Help","JTF Automation") &amp; ", its parent company, and any sub-division thereof.  (hereafter defined as the 'Company')"</f>
        <v>The Company:  The sole authorized creators and owners of this file are Excel Automation Help, its parent company, and any sub-division thereof.  (hereafter defined as the 'Company')</v>
      </c>
    </row>
    <row r="73" spans="1:3" ht="5.0999999999999996" customHeight="1">
      <c r="A73" s="32"/>
      <c r="B73" s="33"/>
      <c r="C73" s="115"/>
    </row>
    <row r="74" spans="1:3" ht="63.75">
      <c r="A74" s="32"/>
      <c r="B74" s="33" t="s">
        <v>26</v>
      </c>
      <c r="C74" s="115" t="s">
        <v>141</v>
      </c>
    </row>
    <row r="75" spans="1:3" ht="5.0999999999999996" customHeight="1">
      <c r="A75" s="32"/>
      <c r="B75" s="33"/>
      <c r="C75" s="59"/>
    </row>
    <row r="76" spans="1:3" ht="51">
      <c r="A76" s="32"/>
      <c r="B76" s="33" t="s">
        <v>26</v>
      </c>
      <c r="C76" s="115" t="s">
        <v>149</v>
      </c>
    </row>
    <row r="77" spans="1:3" ht="5.0999999999999996" customHeight="1">
      <c r="A77" s="32"/>
      <c r="B77" s="33"/>
      <c r="C77" s="59"/>
    </row>
    <row r="78" spans="1:3" ht="51">
      <c r="A78" s="32"/>
      <c r="B78" s="33" t="s">
        <v>26</v>
      </c>
      <c r="C78" s="115" t="s">
        <v>142</v>
      </c>
    </row>
    <row r="79" spans="1:3" ht="5.0999999999999996" customHeight="1">
      <c r="A79" s="32"/>
      <c r="B79" s="33"/>
      <c r="C79" s="59"/>
    </row>
    <row r="80" spans="1:3" ht="38.25">
      <c r="A80" s="32"/>
      <c r="B80" s="33" t="s">
        <v>26</v>
      </c>
      <c r="C80" s="115" t="s">
        <v>131</v>
      </c>
    </row>
    <row r="81" spans="1:3" ht="5.0999999999999996" customHeight="1">
      <c r="A81" s="32"/>
      <c r="B81" s="33"/>
      <c r="C81" s="115"/>
    </row>
    <row r="82" spans="1:3">
      <c r="A82" s="32"/>
      <c r="B82" s="33" t="s">
        <v>26</v>
      </c>
      <c r="C82" s="115" t="s">
        <v>143</v>
      </c>
    </row>
    <row r="83" spans="1:3" ht="5.0999999999999996" customHeight="1">
      <c r="A83" s="32"/>
      <c r="B83" s="33"/>
      <c r="C83" s="115"/>
    </row>
    <row r="84" spans="1:3" ht="25.5">
      <c r="A84" s="32"/>
      <c r="B84" s="33" t="s">
        <v>26</v>
      </c>
      <c r="C84" s="115" t="s">
        <v>144</v>
      </c>
    </row>
    <row r="85" spans="1:3" ht="5.0999999999999996" customHeight="1">
      <c r="A85" s="32"/>
      <c r="B85" s="33"/>
      <c r="C85" s="115"/>
    </row>
    <row r="86" spans="1:3" ht="38.25">
      <c r="A86" s="32"/>
      <c r="B86" s="33" t="s">
        <v>26</v>
      </c>
      <c r="C86" s="115" t="s">
        <v>139</v>
      </c>
    </row>
    <row r="87" spans="1:3" ht="5.0999999999999996" customHeight="1">
      <c r="A87" s="32"/>
      <c r="B87" s="33"/>
      <c r="C87" s="115"/>
    </row>
    <row r="88" spans="1:3" ht="25.5">
      <c r="A88" s="32"/>
      <c r="B88" s="33" t="s">
        <v>26</v>
      </c>
      <c r="C88" s="115" t="s">
        <v>140</v>
      </c>
    </row>
    <row r="89" spans="1:3" ht="5.0999999999999996" customHeight="1">
      <c r="A89" s="32"/>
      <c r="B89" s="33"/>
      <c r="C89" s="115"/>
    </row>
    <row r="90" spans="1:3" ht="89.25">
      <c r="A90" s="32"/>
      <c r="B90" s="33" t="s">
        <v>26</v>
      </c>
      <c r="C90" s="115" t="s">
        <v>145</v>
      </c>
    </row>
    <row r="91" spans="1:3" ht="5.0999999999999996" customHeight="1">
      <c r="A91" s="32"/>
      <c r="B91" s="33"/>
      <c r="C91" s="115"/>
    </row>
    <row r="92" spans="1:3" ht="51">
      <c r="A92" s="32"/>
      <c r="B92" s="33" t="s">
        <v>26</v>
      </c>
      <c r="C92" s="115" t="s">
        <v>153</v>
      </c>
    </row>
    <row r="93" spans="1:3" ht="5.0999999999999996" customHeight="1">
      <c r="A93" s="32"/>
      <c r="B93" s="33"/>
      <c r="C93" s="115"/>
    </row>
    <row r="94" spans="1:3" ht="118.5" customHeight="1">
      <c r="A94" s="32"/>
      <c r="B94" s="33" t="s">
        <v>26</v>
      </c>
      <c r="C94" s="115" t="s">
        <v>146</v>
      </c>
    </row>
    <row r="95" spans="1:3" ht="5.0999999999999996" customHeight="1" thickBot="1">
      <c r="A95" s="32"/>
      <c r="B95" s="34"/>
      <c r="C95" s="35"/>
    </row>
    <row r="96" spans="1:3" ht="15" customHeight="1">
      <c r="A96" s="32"/>
      <c r="B96" s="239" t="str">
        <f>B29</f>
        <v>Standard Content © 2014 Excel Automation Help  |  Submit Automation Requests to Help@ExcelAutomationHelp.com</v>
      </c>
      <c r="C96" s="239"/>
    </row>
    <row r="97" spans="1:3" ht="15" customHeight="1">
      <c r="A97" s="32"/>
      <c r="B97" s="238" t="str">
        <f>B30</f>
        <v>Copyright applies to all company standard content, visual style, and standard programming code.  Unlawful to duplicate/modify standards without consent.</v>
      </c>
      <c r="C97" s="238"/>
    </row>
  </sheetData>
  <sheetProtection password="CC0E" sheet="1" objects="1" scenarios="1"/>
  <mergeCells count="18">
    <mergeCell ref="B97:C97"/>
    <mergeCell ref="B47:C47"/>
    <mergeCell ref="B48:C48"/>
    <mergeCell ref="B96:C96"/>
    <mergeCell ref="B16:C16"/>
    <mergeCell ref="B17:C17"/>
    <mergeCell ref="B29:C29"/>
    <mergeCell ref="B30:C30"/>
    <mergeCell ref="B69:C69"/>
    <mergeCell ref="B65:C65"/>
    <mergeCell ref="B66:C66"/>
    <mergeCell ref="B32:C32"/>
    <mergeCell ref="B50:C50"/>
    <mergeCell ref="E5:F5"/>
    <mergeCell ref="B5:C5"/>
    <mergeCell ref="B19:C19"/>
    <mergeCell ref="B68:C68"/>
    <mergeCell ref="B20:C21"/>
  </mergeCells>
  <hyperlinks>
    <hyperlink ref="C25" r:id="rId1"/>
    <hyperlink ref="C27" r:id="rId2"/>
    <hyperlink ref="C22" r:id="rId3"/>
    <hyperlink ref="C24" r:id="rId4"/>
  </hyperlinks>
  <printOptions horizontalCentered="1"/>
  <pageMargins left="0.7" right="0.7" top="0.75" bottom="0.75" header="0.3" footer="0.3"/>
  <pageSetup scale="55" fitToHeight="0" orientation="portrait" horizontalDpi="1200" verticalDpi="120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FF00"/>
  </sheetPr>
  <dimension ref="B2"/>
  <sheetViews>
    <sheetView zoomScaleNormal="100" workbookViewId="0"/>
  </sheetViews>
  <sheetFormatPr defaultRowHeight="15"/>
  <sheetData>
    <row r="2" spans="2:2">
      <c r="B2" s="150"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&gt; AI LIST &lt;</vt:lpstr>
      <vt:lpstr>&gt; HELP &lt;</vt:lpstr>
      <vt:lpstr>&lt;Add Your Sheets Here&gt;</vt:lpstr>
      <vt:lpstr>'••Calendar'!CalendarMonthOffset</vt:lpstr>
      <vt:lpstr>HELP</vt:lpstr>
      <vt:lpstr>'&gt; AI LIST &lt;'!Print_Area</vt:lpstr>
      <vt:lpstr>'&gt; AI LIST &lt;'!Print_Titles</vt:lpstr>
      <vt:lpstr>'••AI List Support'!Registration</vt:lpstr>
      <vt:lpstr>'••AI List Support'!RowAssignment</vt:lpstr>
      <vt:lpstr>'••AI List Support'!RowAssignmentStart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ExcelAutomationHelp.com (c) 2014 | +1 315-805-HELP</dc:creator>
  <dc:description>ExcelAutomationHelp.com (c) 2014 | +1 315-805-HELP</dc:description>
  <cp:lastModifiedBy>NOSTEMP</cp:lastModifiedBy>
  <cp:lastPrinted>2012-11-12T03:28:31Z</cp:lastPrinted>
  <dcterms:created xsi:type="dcterms:W3CDTF">2011-08-02T23:51:14Z</dcterms:created>
  <dcterms:modified xsi:type="dcterms:W3CDTF">2014-05-19T18:46:07Z</dcterms:modified>
</cp:coreProperties>
</file>